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43" i="1" l="1"/>
  <c r="I1242" i="1"/>
  <c r="H1242" i="1"/>
  <c r="G1242" i="1"/>
  <c r="F1242" i="1"/>
  <c r="E1242" i="1"/>
  <c r="D1242" i="1"/>
  <c r="I1127" i="1"/>
  <c r="H1127" i="1"/>
  <c r="G1127" i="1"/>
  <c r="F1127" i="1"/>
  <c r="I1126" i="1"/>
  <c r="H1126" i="1"/>
  <c r="G1126" i="1"/>
  <c r="F1126" i="1"/>
  <c r="I1125" i="1"/>
  <c r="H1125" i="1"/>
  <c r="G1125" i="1"/>
  <c r="F1125" i="1"/>
  <c r="E1127" i="1"/>
  <c r="E1126" i="1"/>
  <c r="E1125" i="1"/>
  <c r="D335" i="1" l="1"/>
  <c r="D334" i="1"/>
  <c r="I367" i="1"/>
  <c r="H367" i="1"/>
  <c r="G367" i="1"/>
  <c r="F367" i="1"/>
  <c r="I366" i="1"/>
  <c r="H366" i="1"/>
  <c r="G366" i="1"/>
  <c r="F366" i="1"/>
  <c r="I365" i="1"/>
  <c r="H365" i="1"/>
  <c r="G365" i="1"/>
  <c r="F365" i="1"/>
  <c r="E367" i="1"/>
  <c r="E366" i="1"/>
  <c r="E365" i="1"/>
  <c r="I331" i="1"/>
  <c r="H331" i="1"/>
  <c r="G331" i="1"/>
  <c r="F331" i="1"/>
  <c r="I330" i="1"/>
  <c r="H330" i="1"/>
  <c r="G330" i="1"/>
  <c r="F330" i="1"/>
  <c r="I329" i="1"/>
  <c r="H329" i="1"/>
  <c r="G329" i="1"/>
  <c r="F329" i="1"/>
  <c r="E331" i="1"/>
  <c r="E330" i="1"/>
  <c r="E329" i="1"/>
  <c r="I387" i="1"/>
  <c r="H387" i="1"/>
  <c r="G387" i="1"/>
  <c r="F387" i="1"/>
  <c r="I386" i="1"/>
  <c r="H386" i="1"/>
  <c r="G386" i="1"/>
  <c r="F386" i="1"/>
  <c r="I385" i="1"/>
  <c r="H385" i="1"/>
  <c r="G385" i="1"/>
  <c r="F385" i="1"/>
  <c r="E387" i="1"/>
  <c r="E386" i="1"/>
  <c r="E385" i="1"/>
  <c r="E1240" i="1" l="1"/>
  <c r="D1241" i="1"/>
  <c r="D1240" i="1" s="1"/>
  <c r="E1232" i="1"/>
  <c r="I1240" i="1"/>
  <c r="H1240" i="1"/>
  <c r="G1240" i="1"/>
  <c r="F1240" i="1"/>
  <c r="I166" i="1"/>
  <c r="H166" i="1"/>
  <c r="G166" i="1"/>
  <c r="F166" i="1"/>
  <c r="E166" i="1"/>
  <c r="I164" i="1"/>
  <c r="H164" i="1"/>
  <c r="G164" i="1"/>
  <c r="F164" i="1"/>
  <c r="E164" i="1"/>
  <c r="D167" i="1"/>
  <c r="D166" i="1" s="1"/>
  <c r="D165" i="1"/>
  <c r="D164" i="1" s="1"/>
  <c r="E171" i="1"/>
  <c r="D179" i="1"/>
  <c r="D178" i="1" s="1"/>
  <c r="I178" i="1"/>
  <c r="H178" i="1"/>
  <c r="G178" i="1"/>
  <c r="F178" i="1"/>
  <c r="E178" i="1"/>
  <c r="I692" i="1" l="1"/>
  <c r="H692" i="1"/>
  <c r="G692" i="1"/>
  <c r="F692" i="1"/>
  <c r="E692" i="1"/>
  <c r="D695" i="1"/>
  <c r="D694" i="1"/>
  <c r="D693" i="1"/>
  <c r="D691" i="1"/>
  <c r="D690" i="1"/>
  <c r="D689" i="1"/>
  <c r="I688" i="1"/>
  <c r="H688" i="1"/>
  <c r="G688" i="1"/>
  <c r="F688" i="1"/>
  <c r="E688" i="1"/>
  <c r="I696" i="1"/>
  <c r="H696" i="1"/>
  <c r="G696" i="1"/>
  <c r="F696" i="1"/>
  <c r="E696" i="1"/>
  <c r="I684" i="1"/>
  <c r="H684" i="1"/>
  <c r="G684" i="1"/>
  <c r="F684" i="1"/>
  <c r="E684" i="1"/>
  <c r="D687" i="1"/>
  <c r="D686" i="1"/>
  <c r="D685" i="1"/>
  <c r="I680" i="1"/>
  <c r="H680" i="1"/>
  <c r="G680" i="1"/>
  <c r="F680" i="1"/>
  <c r="E680" i="1"/>
  <c r="D699" i="1"/>
  <c r="D698" i="1"/>
  <c r="D697" i="1"/>
  <c r="D683" i="1"/>
  <c r="D682" i="1"/>
  <c r="D681" i="1"/>
  <c r="E535" i="1"/>
  <c r="I491" i="1"/>
  <c r="H491" i="1"/>
  <c r="G491" i="1"/>
  <c r="F491" i="1"/>
  <c r="E491" i="1"/>
  <c r="I467" i="1"/>
  <c r="H467" i="1"/>
  <c r="G467" i="1"/>
  <c r="F467" i="1"/>
  <c r="E467" i="1"/>
  <c r="I461" i="1"/>
  <c r="H461" i="1"/>
  <c r="G461" i="1"/>
  <c r="F461" i="1"/>
  <c r="E461" i="1"/>
  <c r="I255" i="1"/>
  <c r="H255" i="1"/>
  <c r="G255" i="1"/>
  <c r="F255" i="1"/>
  <c r="E255" i="1"/>
  <c r="I393" i="1"/>
  <c r="H393" i="1"/>
  <c r="G393" i="1"/>
  <c r="F393" i="1"/>
  <c r="E393" i="1"/>
  <c r="I536" i="1"/>
  <c r="H536" i="1"/>
  <c r="G536" i="1"/>
  <c r="F536" i="1"/>
  <c r="E536" i="1"/>
  <c r="I538" i="1"/>
  <c r="H538" i="1"/>
  <c r="G538" i="1"/>
  <c r="F538" i="1"/>
  <c r="E538" i="1"/>
  <c r="I540" i="1"/>
  <c r="H540" i="1"/>
  <c r="G540" i="1"/>
  <c r="F540" i="1"/>
  <c r="E540" i="1"/>
  <c r="I505" i="1"/>
  <c r="H505" i="1"/>
  <c r="G505" i="1"/>
  <c r="F505" i="1"/>
  <c r="E505" i="1"/>
  <c r="E499" i="1" s="1"/>
  <c r="I510" i="1"/>
  <c r="H510" i="1"/>
  <c r="G510" i="1"/>
  <c r="F510" i="1"/>
  <c r="E510" i="1"/>
  <c r="I508" i="1"/>
  <c r="H508" i="1"/>
  <c r="G508" i="1"/>
  <c r="F508" i="1"/>
  <c r="E508" i="1"/>
  <c r="I506" i="1"/>
  <c r="H506" i="1"/>
  <c r="G506" i="1"/>
  <c r="F506" i="1"/>
  <c r="E506" i="1"/>
  <c r="I502" i="1"/>
  <c r="H502" i="1"/>
  <c r="G502" i="1"/>
  <c r="F502" i="1"/>
  <c r="E502" i="1"/>
  <c r="I500" i="1"/>
  <c r="H500" i="1"/>
  <c r="G500" i="1"/>
  <c r="F500" i="1"/>
  <c r="E500" i="1"/>
  <c r="I468" i="1"/>
  <c r="H468" i="1"/>
  <c r="G468" i="1"/>
  <c r="F468" i="1"/>
  <c r="E468" i="1"/>
  <c r="I470" i="1"/>
  <c r="H470" i="1"/>
  <c r="G470" i="1"/>
  <c r="F470" i="1"/>
  <c r="E470" i="1"/>
  <c r="I472" i="1"/>
  <c r="H472" i="1"/>
  <c r="G472" i="1"/>
  <c r="F472" i="1"/>
  <c r="E472" i="1"/>
  <c r="I474" i="1"/>
  <c r="H474" i="1"/>
  <c r="G474" i="1"/>
  <c r="F474" i="1"/>
  <c r="E474" i="1"/>
  <c r="I476" i="1"/>
  <c r="H476" i="1"/>
  <c r="G476" i="1"/>
  <c r="F476" i="1"/>
  <c r="E476" i="1"/>
  <c r="I478" i="1"/>
  <c r="H478" i="1"/>
  <c r="G478" i="1"/>
  <c r="F478" i="1"/>
  <c r="E478" i="1"/>
  <c r="I480" i="1"/>
  <c r="H480" i="1"/>
  <c r="G480" i="1"/>
  <c r="F480" i="1"/>
  <c r="E480" i="1"/>
  <c r="I482" i="1"/>
  <c r="H482" i="1"/>
  <c r="G482" i="1"/>
  <c r="F482" i="1"/>
  <c r="E482" i="1"/>
  <c r="I484" i="1"/>
  <c r="H484" i="1"/>
  <c r="G484" i="1"/>
  <c r="F484" i="1"/>
  <c r="E484" i="1"/>
  <c r="I486" i="1"/>
  <c r="H486" i="1"/>
  <c r="G486" i="1"/>
  <c r="F486" i="1"/>
  <c r="E486" i="1"/>
  <c r="I488" i="1"/>
  <c r="H488" i="1"/>
  <c r="G488" i="1"/>
  <c r="F488" i="1"/>
  <c r="E488" i="1"/>
  <c r="I436" i="1"/>
  <c r="H436" i="1"/>
  <c r="G436" i="1"/>
  <c r="F436" i="1"/>
  <c r="E436" i="1"/>
  <c r="I439" i="1"/>
  <c r="I438" i="1" s="1"/>
  <c r="H439" i="1"/>
  <c r="H438" i="1" s="1"/>
  <c r="G439" i="1"/>
  <c r="E438" i="1" s="1"/>
  <c r="F439" i="1"/>
  <c r="F438" i="1" s="1"/>
  <c r="E439" i="1"/>
  <c r="I440" i="1"/>
  <c r="H440" i="1"/>
  <c r="G440" i="1"/>
  <c r="F440" i="1"/>
  <c r="E440" i="1"/>
  <c r="I444" i="1"/>
  <c r="H444" i="1"/>
  <c r="G444" i="1"/>
  <c r="F444" i="1"/>
  <c r="E444" i="1"/>
  <c r="I446" i="1"/>
  <c r="H446" i="1"/>
  <c r="G446" i="1"/>
  <c r="F446" i="1"/>
  <c r="E446" i="1"/>
  <c r="I195" i="1"/>
  <c r="I194" i="1" s="1"/>
  <c r="H195" i="1"/>
  <c r="H194" i="1" s="1"/>
  <c r="G195" i="1"/>
  <c r="G194" i="1" s="1"/>
  <c r="F195" i="1"/>
  <c r="F194" i="1" s="1"/>
  <c r="E195" i="1"/>
  <c r="E194" i="1" s="1"/>
  <c r="I204" i="1"/>
  <c r="H204" i="1"/>
  <c r="G204" i="1"/>
  <c r="F204" i="1"/>
  <c r="E204" i="1"/>
  <c r="I202" i="1"/>
  <c r="H202" i="1"/>
  <c r="G202" i="1"/>
  <c r="F202" i="1"/>
  <c r="E202" i="1"/>
  <c r="I200" i="1"/>
  <c r="H200" i="1"/>
  <c r="G200" i="1"/>
  <c r="F200" i="1"/>
  <c r="E200" i="1"/>
  <c r="I198" i="1"/>
  <c r="H198" i="1"/>
  <c r="G198" i="1"/>
  <c r="F198" i="1"/>
  <c r="E198" i="1"/>
  <c r="I196" i="1"/>
  <c r="H196" i="1"/>
  <c r="G196" i="1"/>
  <c r="F196" i="1"/>
  <c r="E196" i="1"/>
  <c r="I268" i="1"/>
  <c r="H268" i="1"/>
  <c r="G268" i="1"/>
  <c r="F268" i="1"/>
  <c r="E268" i="1"/>
  <c r="I266" i="1"/>
  <c r="H266" i="1"/>
  <c r="G266" i="1"/>
  <c r="F266" i="1"/>
  <c r="E266" i="1"/>
  <c r="I264" i="1"/>
  <c r="H264" i="1"/>
  <c r="G264" i="1"/>
  <c r="F264" i="1"/>
  <c r="E264" i="1"/>
  <c r="I262" i="1"/>
  <c r="H262" i="1"/>
  <c r="G262" i="1"/>
  <c r="F262" i="1"/>
  <c r="E262" i="1"/>
  <c r="I260" i="1"/>
  <c r="H260" i="1"/>
  <c r="G260" i="1"/>
  <c r="F260" i="1"/>
  <c r="E260" i="1"/>
  <c r="I258" i="1"/>
  <c r="H258" i="1"/>
  <c r="G258" i="1"/>
  <c r="F258" i="1"/>
  <c r="E258" i="1"/>
  <c r="I256" i="1"/>
  <c r="H256" i="1"/>
  <c r="G256" i="1"/>
  <c r="F256" i="1"/>
  <c r="E256" i="1"/>
  <c r="I218" i="1"/>
  <c r="H218" i="1"/>
  <c r="G218" i="1"/>
  <c r="F218" i="1"/>
  <c r="E218" i="1"/>
  <c r="I216" i="1"/>
  <c r="H216" i="1"/>
  <c r="G216" i="1"/>
  <c r="F216" i="1"/>
  <c r="E216" i="1"/>
  <c r="I214" i="1"/>
  <c r="H214" i="1"/>
  <c r="G214" i="1"/>
  <c r="F214" i="1"/>
  <c r="E214" i="1"/>
  <c r="I180" i="1"/>
  <c r="H180" i="1"/>
  <c r="G180" i="1"/>
  <c r="F180" i="1"/>
  <c r="E180" i="1"/>
  <c r="I176" i="1"/>
  <c r="H176" i="1"/>
  <c r="G176" i="1"/>
  <c r="F176" i="1"/>
  <c r="E176" i="1"/>
  <c r="I174" i="1"/>
  <c r="H174" i="1"/>
  <c r="G174" i="1"/>
  <c r="F174" i="1"/>
  <c r="E174" i="1"/>
  <c r="I172" i="1"/>
  <c r="H172" i="1"/>
  <c r="G172" i="1"/>
  <c r="F172" i="1"/>
  <c r="E172" i="1"/>
  <c r="I168" i="1"/>
  <c r="H168" i="1"/>
  <c r="G168" i="1"/>
  <c r="F168" i="1"/>
  <c r="E168" i="1"/>
  <c r="I162" i="1"/>
  <c r="H162" i="1"/>
  <c r="G162" i="1"/>
  <c r="F162" i="1"/>
  <c r="E162" i="1"/>
  <c r="I160" i="1"/>
  <c r="H160" i="1"/>
  <c r="G160" i="1"/>
  <c r="F160" i="1"/>
  <c r="E160" i="1"/>
  <c r="I158" i="1"/>
  <c r="H158" i="1"/>
  <c r="G158" i="1"/>
  <c r="F158" i="1"/>
  <c r="E158" i="1"/>
  <c r="I156" i="1"/>
  <c r="H156" i="1"/>
  <c r="G156" i="1"/>
  <c r="F156" i="1"/>
  <c r="E156" i="1"/>
  <c r="I154" i="1"/>
  <c r="H154" i="1"/>
  <c r="G154" i="1"/>
  <c r="F154" i="1"/>
  <c r="E154" i="1"/>
  <c r="I150" i="1"/>
  <c r="H150" i="1"/>
  <c r="G150" i="1"/>
  <c r="F150" i="1"/>
  <c r="E150" i="1"/>
  <c r="I136" i="1"/>
  <c r="H136" i="1"/>
  <c r="G136" i="1"/>
  <c r="F136" i="1"/>
  <c r="E136" i="1"/>
  <c r="I134" i="1"/>
  <c r="H134" i="1"/>
  <c r="G134" i="1"/>
  <c r="F134" i="1"/>
  <c r="E134" i="1"/>
  <c r="I132" i="1"/>
  <c r="H132" i="1"/>
  <c r="G132" i="1"/>
  <c r="F132" i="1"/>
  <c r="E132" i="1"/>
  <c r="I130" i="1"/>
  <c r="H130" i="1"/>
  <c r="G130" i="1"/>
  <c r="F130" i="1"/>
  <c r="E130" i="1"/>
  <c r="I128" i="1"/>
  <c r="H128" i="1"/>
  <c r="G128" i="1"/>
  <c r="F128" i="1"/>
  <c r="E128" i="1"/>
  <c r="I126" i="1"/>
  <c r="H126" i="1"/>
  <c r="G126" i="1"/>
  <c r="F126" i="1"/>
  <c r="E126" i="1"/>
  <c r="I124" i="1"/>
  <c r="H124" i="1"/>
  <c r="G124" i="1"/>
  <c r="F124" i="1"/>
  <c r="E124" i="1"/>
  <c r="I90" i="1"/>
  <c r="H90" i="1"/>
  <c r="G90" i="1"/>
  <c r="F90" i="1"/>
  <c r="E90" i="1"/>
  <c r="I88" i="1"/>
  <c r="H88" i="1"/>
  <c r="G88" i="1"/>
  <c r="F88" i="1"/>
  <c r="E88" i="1"/>
  <c r="I86" i="1"/>
  <c r="H86" i="1"/>
  <c r="G86" i="1"/>
  <c r="F86" i="1"/>
  <c r="E86" i="1"/>
  <c r="I72" i="1"/>
  <c r="H72" i="1"/>
  <c r="G72" i="1"/>
  <c r="F72" i="1"/>
  <c r="E72" i="1"/>
  <c r="I70" i="1"/>
  <c r="H70" i="1"/>
  <c r="G70" i="1"/>
  <c r="F70" i="1"/>
  <c r="E70" i="1"/>
  <c r="I68" i="1"/>
  <c r="H68" i="1"/>
  <c r="G68" i="1"/>
  <c r="F68" i="1"/>
  <c r="E68" i="1"/>
  <c r="I50" i="1"/>
  <c r="H50" i="1"/>
  <c r="G50" i="1"/>
  <c r="F50" i="1"/>
  <c r="E50" i="1"/>
  <c r="I48" i="1"/>
  <c r="H48" i="1"/>
  <c r="G48" i="1"/>
  <c r="F48" i="1"/>
  <c r="E48" i="1"/>
  <c r="I46" i="1"/>
  <c r="H46" i="1"/>
  <c r="G46" i="1"/>
  <c r="F46" i="1"/>
  <c r="E46" i="1"/>
  <c r="D47" i="1"/>
  <c r="D46" i="1" s="1"/>
  <c r="D49" i="1"/>
  <c r="D48" i="1" s="1"/>
  <c r="D51" i="1"/>
  <c r="D50" i="1" s="1"/>
  <c r="I38" i="1"/>
  <c r="H38" i="1"/>
  <c r="G38" i="1"/>
  <c r="F38" i="1"/>
  <c r="E38" i="1"/>
  <c r="I36" i="1"/>
  <c r="H36" i="1"/>
  <c r="G36" i="1"/>
  <c r="F36" i="1"/>
  <c r="E36" i="1"/>
  <c r="I34" i="1"/>
  <c r="H34" i="1"/>
  <c r="G34" i="1"/>
  <c r="F34" i="1"/>
  <c r="E34" i="1"/>
  <c r="I31" i="1"/>
  <c r="I29" i="1" s="1"/>
  <c r="H31" i="1"/>
  <c r="H30" i="1" s="1"/>
  <c r="G31" i="1"/>
  <c r="G29" i="1" s="1"/>
  <c r="F31" i="1"/>
  <c r="F30" i="1" s="1"/>
  <c r="E31" i="1"/>
  <c r="E29" i="1" s="1"/>
  <c r="I32" i="1"/>
  <c r="H32" i="1"/>
  <c r="G32" i="1"/>
  <c r="F32" i="1"/>
  <c r="E32" i="1"/>
  <c r="I546" i="1"/>
  <c r="H546" i="1"/>
  <c r="G546" i="1"/>
  <c r="F546" i="1"/>
  <c r="E546" i="1"/>
  <c r="I85" i="1"/>
  <c r="I84" i="1" s="1"/>
  <c r="H85" i="1"/>
  <c r="H84" i="1" s="1"/>
  <c r="G85" i="1"/>
  <c r="G84" i="1" s="1"/>
  <c r="F85" i="1"/>
  <c r="F84" i="1" s="1"/>
  <c r="E85" i="1"/>
  <c r="E84" i="1" s="1"/>
  <c r="D549" i="1"/>
  <c r="I548" i="1"/>
  <c r="H548" i="1"/>
  <c r="G548" i="1"/>
  <c r="F548" i="1"/>
  <c r="E548" i="1"/>
  <c r="D548" i="1"/>
  <c r="D547" i="1"/>
  <c r="D546" i="1" s="1"/>
  <c r="I544" i="1"/>
  <c r="H544" i="1"/>
  <c r="G544" i="1"/>
  <c r="F544" i="1"/>
  <c r="E544" i="1"/>
  <c r="D545" i="1"/>
  <c r="D544" i="1" s="1"/>
  <c r="I550" i="1"/>
  <c r="H550" i="1"/>
  <c r="G550" i="1"/>
  <c r="F550" i="1"/>
  <c r="E550" i="1"/>
  <c r="D551" i="1"/>
  <c r="D550" i="1" s="1"/>
  <c r="D543" i="1"/>
  <c r="D542" i="1" s="1"/>
  <c r="I542" i="1"/>
  <c r="H542" i="1"/>
  <c r="G542" i="1"/>
  <c r="F542" i="1"/>
  <c r="E542" i="1"/>
  <c r="I92" i="1"/>
  <c r="H92" i="1"/>
  <c r="G92" i="1"/>
  <c r="F92" i="1"/>
  <c r="E92" i="1"/>
  <c r="D93" i="1"/>
  <c r="D92" i="1" s="1"/>
  <c r="I182" i="1"/>
  <c r="H182" i="1"/>
  <c r="G182" i="1"/>
  <c r="F182" i="1"/>
  <c r="E182" i="1"/>
  <c r="D183" i="1"/>
  <c r="D182" i="1" s="1"/>
  <c r="I458" i="1"/>
  <c r="H458" i="1"/>
  <c r="G458" i="1"/>
  <c r="F458" i="1"/>
  <c r="E458" i="1"/>
  <c r="D459" i="1"/>
  <c r="D458" i="1" s="1"/>
  <c r="I448" i="1"/>
  <c r="H448" i="1"/>
  <c r="G448" i="1"/>
  <c r="F448" i="1"/>
  <c r="E448" i="1"/>
  <c r="D449" i="1"/>
  <c r="D448" i="1" s="1"/>
  <c r="I270" i="1"/>
  <c r="H270" i="1"/>
  <c r="G270" i="1"/>
  <c r="F270" i="1"/>
  <c r="E270" i="1"/>
  <c r="D271" i="1"/>
  <c r="D270" i="1" s="1"/>
  <c r="D221" i="1"/>
  <c r="D220" i="1" s="1"/>
  <c r="I220" i="1"/>
  <c r="H220" i="1"/>
  <c r="G220" i="1"/>
  <c r="F220" i="1"/>
  <c r="E220" i="1"/>
  <c r="I52" i="1"/>
  <c r="H52" i="1"/>
  <c r="G52" i="1"/>
  <c r="F52" i="1"/>
  <c r="E52" i="1"/>
  <c r="D53" i="1"/>
  <c r="D52" i="1" s="1"/>
  <c r="D696" i="1" l="1"/>
  <c r="D684" i="1"/>
  <c r="D692" i="1"/>
  <c r="D680" i="1"/>
  <c r="D688" i="1"/>
  <c r="G438" i="1"/>
  <c r="G30" i="1"/>
  <c r="I30" i="1"/>
  <c r="F29" i="1"/>
  <c r="H29" i="1"/>
  <c r="I522" i="1"/>
  <c r="H522" i="1"/>
  <c r="G522" i="1"/>
  <c r="F522" i="1"/>
  <c r="E522" i="1"/>
  <c r="I532" i="1"/>
  <c r="H532" i="1"/>
  <c r="G532" i="1"/>
  <c r="F532" i="1"/>
  <c r="E532" i="1"/>
  <c r="I530" i="1"/>
  <c r="H530" i="1"/>
  <c r="G530" i="1"/>
  <c r="F530" i="1"/>
  <c r="E530" i="1"/>
  <c r="I528" i="1"/>
  <c r="H528" i="1"/>
  <c r="G528" i="1"/>
  <c r="F528" i="1"/>
  <c r="E528" i="1"/>
  <c r="I526" i="1"/>
  <c r="H526" i="1"/>
  <c r="G526" i="1"/>
  <c r="F526" i="1"/>
  <c r="E526" i="1"/>
  <c r="I524" i="1"/>
  <c r="H524" i="1"/>
  <c r="G524" i="1"/>
  <c r="F524" i="1"/>
  <c r="E524" i="1"/>
  <c r="I520" i="1"/>
  <c r="H520" i="1"/>
  <c r="G520" i="1"/>
  <c r="F520" i="1"/>
  <c r="E520" i="1"/>
  <c r="I518" i="1"/>
  <c r="H518" i="1"/>
  <c r="G518" i="1"/>
  <c r="F518" i="1"/>
  <c r="E518" i="1"/>
  <c r="I516" i="1"/>
  <c r="H516" i="1"/>
  <c r="G516" i="1"/>
  <c r="F516" i="1"/>
  <c r="E516" i="1"/>
  <c r="I514" i="1"/>
  <c r="H514" i="1"/>
  <c r="G514" i="1"/>
  <c r="F514" i="1"/>
  <c r="E514" i="1"/>
  <c r="I496" i="1"/>
  <c r="H496" i="1"/>
  <c r="G496" i="1"/>
  <c r="F496" i="1"/>
  <c r="E496" i="1"/>
  <c r="I494" i="1"/>
  <c r="H494" i="1"/>
  <c r="G494" i="1"/>
  <c r="F494" i="1"/>
  <c r="E494" i="1"/>
  <c r="I492" i="1"/>
  <c r="H492" i="1"/>
  <c r="G492" i="1"/>
  <c r="F492" i="1"/>
  <c r="E492" i="1"/>
  <c r="I462" i="1"/>
  <c r="H462" i="1"/>
  <c r="G462" i="1"/>
  <c r="F462" i="1"/>
  <c r="E462" i="1"/>
  <c r="I452" i="1"/>
  <c r="H452" i="1"/>
  <c r="G452" i="1"/>
  <c r="F452" i="1"/>
  <c r="E452" i="1"/>
  <c r="I454" i="1"/>
  <c r="H454" i="1"/>
  <c r="G454" i="1"/>
  <c r="F454" i="1"/>
  <c r="E454" i="1"/>
  <c r="I456" i="1"/>
  <c r="H456" i="1"/>
  <c r="G456" i="1"/>
  <c r="F456" i="1"/>
  <c r="E456" i="1"/>
  <c r="I412" i="1"/>
  <c r="H412" i="1"/>
  <c r="G412" i="1"/>
  <c r="F412" i="1"/>
  <c r="E412" i="1"/>
  <c r="I410" i="1"/>
  <c r="H410" i="1"/>
  <c r="G410" i="1"/>
  <c r="F410" i="1"/>
  <c r="E410" i="1"/>
  <c r="I408" i="1"/>
  <c r="H408" i="1"/>
  <c r="G408" i="1"/>
  <c r="F408" i="1"/>
  <c r="E408" i="1"/>
  <c r="I415" i="1"/>
  <c r="H415" i="1"/>
  <c r="G415" i="1"/>
  <c r="F415" i="1"/>
  <c r="E415" i="1"/>
  <c r="I432" i="1"/>
  <c r="H432" i="1"/>
  <c r="G432" i="1"/>
  <c r="F432" i="1"/>
  <c r="E432" i="1"/>
  <c r="I430" i="1"/>
  <c r="H430" i="1"/>
  <c r="G430" i="1"/>
  <c r="F430" i="1"/>
  <c r="E430" i="1"/>
  <c r="I428" i="1"/>
  <c r="H428" i="1"/>
  <c r="G428" i="1"/>
  <c r="F428" i="1"/>
  <c r="E428" i="1"/>
  <c r="I426" i="1"/>
  <c r="H426" i="1"/>
  <c r="G426" i="1"/>
  <c r="F426" i="1"/>
  <c r="E426" i="1"/>
  <c r="I424" i="1"/>
  <c r="H424" i="1"/>
  <c r="G424" i="1"/>
  <c r="F424" i="1"/>
  <c r="E424" i="1"/>
  <c r="I422" i="1"/>
  <c r="H422" i="1"/>
  <c r="G422" i="1"/>
  <c r="F422" i="1"/>
  <c r="E422" i="1"/>
  <c r="I420" i="1"/>
  <c r="H420" i="1"/>
  <c r="G420" i="1"/>
  <c r="F420" i="1"/>
  <c r="E420" i="1"/>
  <c r="I418" i="1"/>
  <c r="H418" i="1"/>
  <c r="G418" i="1"/>
  <c r="F418" i="1"/>
  <c r="E418" i="1"/>
  <c r="I416" i="1"/>
  <c r="H416" i="1"/>
  <c r="G416" i="1"/>
  <c r="F416" i="1"/>
  <c r="E416" i="1"/>
  <c r="I398" i="1"/>
  <c r="E244" i="1"/>
  <c r="F250" i="1"/>
  <c r="E139" i="1"/>
  <c r="E138" i="1" s="1"/>
  <c r="H78" i="1"/>
  <c r="G78" i="1"/>
  <c r="I55" i="1"/>
  <c r="H55" i="1"/>
  <c r="G55" i="1"/>
  <c r="F55" i="1"/>
  <c r="E55" i="1"/>
  <c r="H62" i="1"/>
  <c r="G62" i="1"/>
  <c r="I41" i="1"/>
  <c r="H41" i="1"/>
  <c r="G41" i="1"/>
  <c r="F41" i="1"/>
  <c r="E41" i="1"/>
  <c r="D1175" i="1"/>
  <c r="D1174" i="1"/>
  <c r="D1173" i="1"/>
  <c r="D1179" i="1"/>
  <c r="D1178" i="1"/>
  <c r="D1177" i="1"/>
  <c r="I559" i="1"/>
  <c r="H559" i="1"/>
  <c r="G559" i="1"/>
  <c r="F559" i="1"/>
  <c r="I558" i="1"/>
  <c r="H558" i="1"/>
  <c r="G558" i="1"/>
  <c r="F558" i="1"/>
  <c r="I557" i="1"/>
  <c r="H557" i="1"/>
  <c r="G557" i="1"/>
  <c r="F557" i="1"/>
  <c r="E559" i="1"/>
  <c r="E558" i="1"/>
  <c r="E557" i="1"/>
  <c r="I591" i="1"/>
  <c r="H591" i="1"/>
  <c r="G591" i="1"/>
  <c r="F591" i="1"/>
  <c r="I590" i="1"/>
  <c r="H590" i="1"/>
  <c r="G590" i="1"/>
  <c r="F590" i="1"/>
  <c r="I589" i="1"/>
  <c r="H589" i="1"/>
  <c r="G589" i="1"/>
  <c r="F589" i="1"/>
  <c r="E591" i="1"/>
  <c r="E590" i="1"/>
  <c r="E589" i="1"/>
  <c r="I651" i="1"/>
  <c r="H651" i="1"/>
  <c r="G651" i="1"/>
  <c r="F651" i="1"/>
  <c r="I650" i="1"/>
  <c r="H650" i="1"/>
  <c r="G650" i="1"/>
  <c r="F650" i="1"/>
  <c r="I649" i="1"/>
  <c r="H649" i="1"/>
  <c r="G649" i="1"/>
  <c r="F649" i="1"/>
  <c r="E651" i="1"/>
  <c r="E650" i="1"/>
  <c r="E649" i="1"/>
  <c r="I535" i="1"/>
  <c r="I534" i="1" s="1"/>
  <c r="H535" i="1"/>
  <c r="H534" i="1" s="1"/>
  <c r="G535" i="1"/>
  <c r="G534" i="1" s="1"/>
  <c r="F535" i="1"/>
  <c r="F534" i="1" s="1"/>
  <c r="E534" i="1"/>
  <c r="D541" i="1"/>
  <c r="D540" i="1" s="1"/>
  <c r="D539" i="1"/>
  <c r="D538" i="1" s="1"/>
  <c r="D537" i="1"/>
  <c r="D536" i="1" s="1"/>
  <c r="I213" i="1"/>
  <c r="I212" i="1" s="1"/>
  <c r="H213" i="1"/>
  <c r="H212" i="1" s="1"/>
  <c r="G213" i="1"/>
  <c r="G212" i="1" s="1"/>
  <c r="F213" i="1"/>
  <c r="F212" i="1" s="1"/>
  <c r="E213" i="1"/>
  <c r="E212" i="1" s="1"/>
  <c r="D215" i="1"/>
  <c r="D214" i="1" s="1"/>
  <c r="D219" i="1"/>
  <c r="D218" i="1" s="1"/>
  <c r="D217" i="1"/>
  <c r="D216" i="1" s="1"/>
  <c r="D91" i="1"/>
  <c r="D90" i="1" s="1"/>
  <c r="D89" i="1"/>
  <c r="D88" i="1" s="1"/>
  <c r="D87" i="1"/>
  <c r="D86" i="1" s="1"/>
  <c r="D85" i="1"/>
  <c r="D84" i="1" s="1"/>
  <c r="I67" i="1"/>
  <c r="I66" i="1" s="1"/>
  <c r="H67" i="1"/>
  <c r="H66" i="1" s="1"/>
  <c r="G67" i="1"/>
  <c r="G66" i="1" s="1"/>
  <c r="F67" i="1"/>
  <c r="F66" i="1" s="1"/>
  <c r="E67" i="1"/>
  <c r="E66" i="1" s="1"/>
  <c r="D73" i="1"/>
  <c r="D72" i="1" s="1"/>
  <c r="D71" i="1"/>
  <c r="D70" i="1" s="1"/>
  <c r="D69" i="1"/>
  <c r="D68" i="1" s="1"/>
  <c r="I460" i="1"/>
  <c r="H460" i="1"/>
  <c r="G460" i="1"/>
  <c r="F460" i="1"/>
  <c r="E460" i="1"/>
  <c r="I254" i="1"/>
  <c r="H254" i="1"/>
  <c r="G254" i="1"/>
  <c r="F254" i="1"/>
  <c r="E254" i="1"/>
  <c r="D269" i="1"/>
  <c r="D268" i="1" s="1"/>
  <c r="D267" i="1"/>
  <c r="D266" i="1" s="1"/>
  <c r="D265" i="1"/>
  <c r="D264" i="1" s="1"/>
  <c r="D263" i="1"/>
  <c r="D262" i="1" s="1"/>
  <c r="D261" i="1"/>
  <c r="D260" i="1" s="1"/>
  <c r="D259" i="1"/>
  <c r="D258" i="1" s="1"/>
  <c r="D257" i="1"/>
  <c r="D256" i="1" s="1"/>
  <c r="D205" i="1"/>
  <c r="D204" i="1" s="1"/>
  <c r="D203" i="1"/>
  <c r="D202" i="1" s="1"/>
  <c r="D201" i="1"/>
  <c r="D200" i="1" s="1"/>
  <c r="D199" i="1"/>
  <c r="D198" i="1" s="1"/>
  <c r="D197" i="1"/>
  <c r="D196" i="1" s="1"/>
  <c r="E13" i="1"/>
  <c r="F13" i="1"/>
  <c r="G13" i="1"/>
  <c r="H13" i="1"/>
  <c r="H12" i="1" s="1"/>
  <c r="I13" i="1"/>
  <c r="E14" i="1"/>
  <c r="F14" i="1"/>
  <c r="G14" i="1"/>
  <c r="H14" i="1"/>
  <c r="I14" i="1"/>
  <c r="D15" i="1"/>
  <c r="E16" i="1"/>
  <c r="F16" i="1"/>
  <c r="G16" i="1"/>
  <c r="H16" i="1"/>
  <c r="I16" i="1"/>
  <c r="D17" i="1"/>
  <c r="E18" i="1"/>
  <c r="F18" i="1"/>
  <c r="G18" i="1"/>
  <c r="H18" i="1"/>
  <c r="I18" i="1"/>
  <c r="D19" i="1"/>
  <c r="E21" i="1"/>
  <c r="E20" i="1" s="1"/>
  <c r="F21" i="1"/>
  <c r="F20" i="1" s="1"/>
  <c r="G21" i="1"/>
  <c r="G20" i="1" s="1"/>
  <c r="H21" i="1"/>
  <c r="H20" i="1" s="1"/>
  <c r="I21" i="1"/>
  <c r="I20" i="1" s="1"/>
  <c r="E22" i="1"/>
  <c r="F22" i="1"/>
  <c r="G22" i="1"/>
  <c r="H22" i="1"/>
  <c r="I22" i="1"/>
  <c r="D23" i="1"/>
  <c r="E24" i="1"/>
  <c r="F24" i="1"/>
  <c r="G24" i="1"/>
  <c r="H24" i="1"/>
  <c r="I24" i="1"/>
  <c r="D25" i="1"/>
  <c r="E26" i="1"/>
  <c r="F26" i="1"/>
  <c r="G26" i="1"/>
  <c r="H26" i="1"/>
  <c r="I26" i="1"/>
  <c r="D27" i="1"/>
  <c r="E42" i="1"/>
  <c r="F42" i="1"/>
  <c r="G42" i="1"/>
  <c r="H42" i="1"/>
  <c r="I42" i="1"/>
  <c r="D43" i="1"/>
  <c r="E96" i="1"/>
  <c r="F96" i="1"/>
  <c r="G96" i="1"/>
  <c r="H96" i="1"/>
  <c r="I96" i="1"/>
  <c r="D97" i="1"/>
  <c r="E98" i="1"/>
  <c r="F98" i="1"/>
  <c r="G98" i="1"/>
  <c r="H98" i="1"/>
  <c r="I98" i="1"/>
  <c r="D99" i="1"/>
  <c r="E100" i="1"/>
  <c r="F100" i="1"/>
  <c r="G100" i="1"/>
  <c r="H100" i="1"/>
  <c r="I100" i="1"/>
  <c r="D101" i="1"/>
  <c r="E102" i="1"/>
  <c r="F102" i="1"/>
  <c r="G102" i="1"/>
  <c r="H102" i="1"/>
  <c r="I102" i="1"/>
  <c r="D103" i="1"/>
  <c r="E104" i="1"/>
  <c r="F104" i="1"/>
  <c r="G104" i="1"/>
  <c r="H104" i="1"/>
  <c r="I104" i="1"/>
  <c r="D105" i="1"/>
  <c r="E106" i="1"/>
  <c r="F106" i="1"/>
  <c r="G106" i="1"/>
  <c r="H106" i="1"/>
  <c r="I106" i="1"/>
  <c r="D107" i="1"/>
  <c r="E108" i="1"/>
  <c r="F108" i="1"/>
  <c r="G108" i="1"/>
  <c r="H108" i="1"/>
  <c r="I108" i="1"/>
  <c r="D109" i="1"/>
  <c r="E111" i="1"/>
  <c r="E95" i="1" s="1"/>
  <c r="F111" i="1"/>
  <c r="G111" i="1"/>
  <c r="G95" i="1" s="1"/>
  <c r="H111" i="1"/>
  <c r="I111" i="1"/>
  <c r="I95" i="1" s="1"/>
  <c r="E112" i="1"/>
  <c r="F112" i="1"/>
  <c r="G112" i="1"/>
  <c r="H112" i="1"/>
  <c r="I112" i="1"/>
  <c r="D113" i="1"/>
  <c r="E114" i="1"/>
  <c r="F114" i="1"/>
  <c r="G114" i="1"/>
  <c r="H114" i="1"/>
  <c r="I114" i="1"/>
  <c r="D115" i="1"/>
  <c r="E116" i="1"/>
  <c r="F116" i="1"/>
  <c r="G116" i="1"/>
  <c r="H116" i="1"/>
  <c r="I116" i="1"/>
  <c r="D117" i="1"/>
  <c r="E118" i="1"/>
  <c r="F118" i="1"/>
  <c r="G118" i="1"/>
  <c r="H118" i="1"/>
  <c r="I118" i="1"/>
  <c r="D119" i="1"/>
  <c r="E120" i="1"/>
  <c r="F120" i="1"/>
  <c r="G120" i="1"/>
  <c r="H120" i="1"/>
  <c r="I120" i="1"/>
  <c r="D121" i="1"/>
  <c r="F139" i="1"/>
  <c r="G139" i="1"/>
  <c r="H139" i="1"/>
  <c r="H138" i="1" s="1"/>
  <c r="I139" i="1"/>
  <c r="E140" i="1"/>
  <c r="F140" i="1"/>
  <c r="G140" i="1"/>
  <c r="H140" i="1"/>
  <c r="I140" i="1"/>
  <c r="D141" i="1"/>
  <c r="E142" i="1"/>
  <c r="F142" i="1"/>
  <c r="G142" i="1"/>
  <c r="H142" i="1"/>
  <c r="I142" i="1"/>
  <c r="D143" i="1"/>
  <c r="E144" i="1"/>
  <c r="F144" i="1"/>
  <c r="G144" i="1"/>
  <c r="H144" i="1"/>
  <c r="I144" i="1"/>
  <c r="D145" i="1"/>
  <c r="E146" i="1"/>
  <c r="F146" i="1"/>
  <c r="G146" i="1"/>
  <c r="H146" i="1"/>
  <c r="I146" i="1"/>
  <c r="D147" i="1"/>
  <c r="E394" i="1"/>
  <c r="F394" i="1"/>
  <c r="G394" i="1"/>
  <c r="H394" i="1"/>
  <c r="I394" i="1"/>
  <c r="D395" i="1"/>
  <c r="E396" i="1"/>
  <c r="F396" i="1"/>
  <c r="G396" i="1"/>
  <c r="H396" i="1"/>
  <c r="I396" i="1"/>
  <c r="D397" i="1"/>
  <c r="E398" i="1"/>
  <c r="F398" i="1"/>
  <c r="G398" i="1"/>
  <c r="H398" i="1"/>
  <c r="D399" i="1"/>
  <c r="E400" i="1"/>
  <c r="F400" i="1"/>
  <c r="G400" i="1"/>
  <c r="H400" i="1"/>
  <c r="I400" i="1"/>
  <c r="D401" i="1"/>
  <c r="E402" i="1"/>
  <c r="F402" i="1"/>
  <c r="G402" i="1"/>
  <c r="H402" i="1"/>
  <c r="I402" i="1"/>
  <c r="D403" i="1"/>
  <c r="E404" i="1"/>
  <c r="F404" i="1"/>
  <c r="G404" i="1"/>
  <c r="H404" i="1"/>
  <c r="I404" i="1"/>
  <c r="D405" i="1"/>
  <c r="D409" i="1"/>
  <c r="D408" i="1" s="1"/>
  <c r="D411" i="1"/>
  <c r="D410" i="1" s="1"/>
  <c r="D413" i="1"/>
  <c r="D412" i="1" s="1"/>
  <c r="D417" i="1"/>
  <c r="D416" i="1" s="1"/>
  <c r="D419" i="1"/>
  <c r="D418" i="1" s="1"/>
  <c r="D421" i="1"/>
  <c r="D420" i="1" s="1"/>
  <c r="D423" i="1"/>
  <c r="D422" i="1" s="1"/>
  <c r="D425" i="1"/>
  <c r="D424" i="1" s="1"/>
  <c r="D427" i="1"/>
  <c r="D426" i="1" s="1"/>
  <c r="D429" i="1"/>
  <c r="D428" i="1" s="1"/>
  <c r="D431" i="1"/>
  <c r="D430" i="1" s="1"/>
  <c r="D433" i="1"/>
  <c r="D432" i="1" s="1"/>
  <c r="D463" i="1"/>
  <c r="D462" i="1" s="1"/>
  <c r="E490" i="1"/>
  <c r="F490" i="1"/>
  <c r="G490" i="1"/>
  <c r="H490" i="1"/>
  <c r="I490" i="1"/>
  <c r="D493" i="1"/>
  <c r="D492" i="1" s="1"/>
  <c r="D495" i="1"/>
  <c r="D494" i="1" s="1"/>
  <c r="D497" i="1"/>
  <c r="D496" i="1" s="1"/>
  <c r="I45" i="1"/>
  <c r="I44" i="1" s="1"/>
  <c r="H45" i="1"/>
  <c r="H44" i="1" s="1"/>
  <c r="G45" i="1"/>
  <c r="G44" i="1" s="1"/>
  <c r="F45" i="1"/>
  <c r="F44" i="1" s="1"/>
  <c r="E45" i="1"/>
  <c r="E44" i="1" s="1"/>
  <c r="I443" i="1"/>
  <c r="I442" i="1" s="1"/>
  <c r="H443" i="1"/>
  <c r="H442" i="1" s="1"/>
  <c r="G443" i="1"/>
  <c r="G442" i="1" s="1"/>
  <c r="F443" i="1"/>
  <c r="F442" i="1" s="1"/>
  <c r="E443" i="1"/>
  <c r="E442" i="1" s="1"/>
  <c r="D447" i="1"/>
  <c r="D446" i="1" s="1"/>
  <c r="D445" i="1"/>
  <c r="D444" i="1" s="1"/>
  <c r="I12" i="1" l="1"/>
  <c r="G12" i="1"/>
  <c r="E12" i="1"/>
  <c r="F12" i="1"/>
  <c r="E414" i="1"/>
  <c r="E407" i="1"/>
  <c r="G414" i="1"/>
  <c r="G407" i="1"/>
  <c r="G406" i="1" s="1"/>
  <c r="I414" i="1"/>
  <c r="I407" i="1"/>
  <c r="F407" i="1"/>
  <c r="F406" i="1" s="1"/>
  <c r="H414" i="1"/>
  <c r="H407" i="1"/>
  <c r="H406" i="1" s="1"/>
  <c r="I406" i="1"/>
  <c r="F466" i="1"/>
  <c r="F465" i="1"/>
  <c r="F464" i="1" s="1"/>
  <c r="H466" i="1"/>
  <c r="H465" i="1"/>
  <c r="H464" i="1" s="1"/>
  <c r="E466" i="1"/>
  <c r="E465" i="1"/>
  <c r="E464" i="1" s="1"/>
  <c r="G466" i="1"/>
  <c r="G465" i="1"/>
  <c r="G464" i="1" s="1"/>
  <c r="I466" i="1"/>
  <c r="I465" i="1"/>
  <c r="I464" i="1" s="1"/>
  <c r="I435" i="1"/>
  <c r="I434" i="1" s="1"/>
  <c r="H435" i="1"/>
  <c r="H434" i="1" s="1"/>
  <c r="E435" i="1"/>
  <c r="E434" i="1" s="1"/>
  <c r="G435" i="1"/>
  <c r="G434" i="1" s="1"/>
  <c r="F435" i="1"/>
  <c r="F434" i="1" s="1"/>
  <c r="E406" i="1"/>
  <c r="F414" i="1"/>
  <c r="D535" i="1"/>
  <c r="D534" i="1" s="1"/>
  <c r="D255" i="1"/>
  <c r="E553" i="1"/>
  <c r="E555" i="1"/>
  <c r="G553" i="1"/>
  <c r="I553" i="1"/>
  <c r="G554" i="1"/>
  <c r="I554" i="1"/>
  <c r="G555" i="1"/>
  <c r="I555" i="1"/>
  <c r="E554" i="1"/>
  <c r="F553" i="1"/>
  <c r="H553" i="1"/>
  <c r="F554" i="1"/>
  <c r="H554" i="1"/>
  <c r="F555" i="1"/>
  <c r="H555" i="1"/>
  <c r="D213" i="1"/>
  <c r="D67" i="1"/>
  <c r="D66" i="1" s="1"/>
  <c r="D195" i="1"/>
  <c r="D18" i="1"/>
  <c r="D16" i="1"/>
  <c r="D14" i="1"/>
  <c r="D13" i="1"/>
  <c r="D12" i="1" s="1"/>
  <c r="D26" i="1"/>
  <c r="D24" i="1"/>
  <c r="D22" i="1"/>
  <c r="H40" i="1"/>
  <c r="F40" i="1"/>
  <c r="D21" i="1"/>
  <c r="D20" i="1" s="1"/>
  <c r="D42" i="1"/>
  <c r="I40" i="1"/>
  <c r="G40" i="1"/>
  <c r="E40" i="1"/>
  <c r="D120" i="1"/>
  <c r="D118" i="1"/>
  <c r="D116" i="1"/>
  <c r="D114" i="1"/>
  <c r="D112" i="1"/>
  <c r="D41" i="1"/>
  <c r="H110" i="1"/>
  <c r="F110" i="1"/>
  <c r="D108" i="1"/>
  <c r="D106" i="1"/>
  <c r="D104" i="1"/>
  <c r="D102" i="1"/>
  <c r="D100" i="1"/>
  <c r="D98" i="1"/>
  <c r="D96" i="1"/>
  <c r="E94" i="1"/>
  <c r="I94" i="1"/>
  <c r="G94" i="1"/>
  <c r="D146" i="1"/>
  <c r="D144" i="1"/>
  <c r="D142" i="1"/>
  <c r="D140" i="1"/>
  <c r="I138" i="1"/>
  <c r="G138" i="1"/>
  <c r="I110" i="1"/>
  <c r="G110" i="1"/>
  <c r="E110" i="1"/>
  <c r="H95" i="1"/>
  <c r="H94" i="1" s="1"/>
  <c r="F95" i="1"/>
  <c r="F94" i="1" s="1"/>
  <c r="F138" i="1"/>
  <c r="D111" i="1"/>
  <c r="D404" i="1"/>
  <c r="D402" i="1"/>
  <c r="D400" i="1"/>
  <c r="D398" i="1"/>
  <c r="D396" i="1"/>
  <c r="D394" i="1"/>
  <c r="I392" i="1"/>
  <c r="G392" i="1"/>
  <c r="E392" i="1"/>
  <c r="D139" i="1"/>
  <c r="D138" i="1" s="1"/>
  <c r="H392" i="1"/>
  <c r="F392" i="1"/>
  <c r="D393" i="1"/>
  <c r="D415" i="1"/>
  <c r="D414" i="1" s="1"/>
  <c r="D461" i="1"/>
  <c r="D460" i="1" s="1"/>
  <c r="D491" i="1"/>
  <c r="D490" i="1" s="1"/>
  <c r="D45" i="1"/>
  <c r="D44" i="1" s="1"/>
  <c r="D443" i="1"/>
  <c r="D442" i="1" s="1"/>
  <c r="D1239" i="1"/>
  <c r="D1238" i="1"/>
  <c r="D1237" i="1"/>
  <c r="I1236" i="1"/>
  <c r="H1236" i="1"/>
  <c r="G1236" i="1"/>
  <c r="F1236" i="1"/>
  <c r="E1236" i="1"/>
  <c r="D1235" i="1"/>
  <c r="D1234" i="1"/>
  <c r="D1233" i="1"/>
  <c r="I1232" i="1"/>
  <c r="H1232" i="1"/>
  <c r="G1232" i="1"/>
  <c r="F1232" i="1"/>
  <c r="D1231" i="1"/>
  <c r="D1230" i="1"/>
  <c r="D1229" i="1"/>
  <c r="I1228" i="1"/>
  <c r="H1228" i="1"/>
  <c r="G1228" i="1"/>
  <c r="F1228" i="1"/>
  <c r="E1228" i="1"/>
  <c r="D1227" i="1"/>
  <c r="D1226" i="1"/>
  <c r="D1225" i="1"/>
  <c r="I1224" i="1"/>
  <c r="H1224" i="1"/>
  <c r="G1224" i="1"/>
  <c r="F1224" i="1"/>
  <c r="E1224" i="1"/>
  <c r="D1223" i="1"/>
  <c r="D1222" i="1"/>
  <c r="D1221" i="1"/>
  <c r="I1220" i="1"/>
  <c r="H1220" i="1"/>
  <c r="G1220" i="1"/>
  <c r="F1220" i="1"/>
  <c r="E1220" i="1"/>
  <c r="D1219" i="1"/>
  <c r="D1218" i="1"/>
  <c r="D1217" i="1"/>
  <c r="I1216" i="1"/>
  <c r="H1216" i="1"/>
  <c r="G1216" i="1"/>
  <c r="F1216" i="1"/>
  <c r="E1216" i="1"/>
  <c r="D1215" i="1"/>
  <c r="D1214" i="1"/>
  <c r="D1213" i="1"/>
  <c r="I1212" i="1"/>
  <c r="H1212" i="1"/>
  <c r="G1212" i="1"/>
  <c r="F1212" i="1"/>
  <c r="E1212" i="1"/>
  <c r="D1211" i="1"/>
  <c r="D1210" i="1"/>
  <c r="D1209" i="1"/>
  <c r="I1208" i="1"/>
  <c r="H1208" i="1"/>
  <c r="G1208" i="1"/>
  <c r="F1208" i="1"/>
  <c r="E1208" i="1"/>
  <c r="D1207" i="1"/>
  <c r="D1206" i="1"/>
  <c r="D1205" i="1"/>
  <c r="I1204" i="1"/>
  <c r="H1204" i="1"/>
  <c r="G1204" i="1"/>
  <c r="F1204" i="1"/>
  <c r="E1204" i="1"/>
  <c r="D1203" i="1"/>
  <c r="D1202" i="1"/>
  <c r="D1201" i="1"/>
  <c r="I1200" i="1"/>
  <c r="H1200" i="1"/>
  <c r="G1200" i="1"/>
  <c r="F1200" i="1"/>
  <c r="E1200" i="1"/>
  <c r="D1199" i="1"/>
  <c r="D1198" i="1"/>
  <c r="D1197" i="1"/>
  <c r="I1196" i="1"/>
  <c r="H1196" i="1"/>
  <c r="G1196" i="1"/>
  <c r="F1196" i="1"/>
  <c r="E1196" i="1"/>
  <c r="D1195" i="1"/>
  <c r="D1194" i="1"/>
  <c r="D1193" i="1"/>
  <c r="I1192" i="1"/>
  <c r="H1192" i="1"/>
  <c r="G1192" i="1"/>
  <c r="F1192" i="1"/>
  <c r="E1192" i="1"/>
  <c r="D1191" i="1"/>
  <c r="D1190" i="1"/>
  <c r="D1189" i="1"/>
  <c r="I1188" i="1"/>
  <c r="H1188" i="1"/>
  <c r="G1188" i="1"/>
  <c r="F1188" i="1"/>
  <c r="E1188" i="1"/>
  <c r="D1187" i="1"/>
  <c r="D1186" i="1"/>
  <c r="D1185" i="1"/>
  <c r="I1184" i="1"/>
  <c r="H1184" i="1"/>
  <c r="G1184" i="1"/>
  <c r="F1184" i="1"/>
  <c r="E1184" i="1"/>
  <c r="I1183" i="1"/>
  <c r="H1183" i="1"/>
  <c r="G1183" i="1"/>
  <c r="F1183" i="1"/>
  <c r="E1183" i="1"/>
  <c r="I1182" i="1"/>
  <c r="H1182" i="1"/>
  <c r="G1182" i="1"/>
  <c r="F1182" i="1"/>
  <c r="E1182" i="1"/>
  <c r="I1181" i="1"/>
  <c r="H1181" i="1"/>
  <c r="G1181" i="1"/>
  <c r="F1181" i="1"/>
  <c r="E1181" i="1"/>
  <c r="I1176" i="1"/>
  <c r="H1176" i="1"/>
  <c r="G1176" i="1"/>
  <c r="F1176" i="1"/>
  <c r="E1176" i="1"/>
  <c r="I1172" i="1"/>
  <c r="H1172" i="1"/>
  <c r="G1172" i="1"/>
  <c r="F1172" i="1"/>
  <c r="E1172" i="1"/>
  <c r="D1172" i="1"/>
  <c r="D1171" i="1"/>
  <c r="D1170" i="1"/>
  <c r="D1169" i="1"/>
  <c r="I1168" i="1"/>
  <c r="H1168" i="1"/>
  <c r="G1168" i="1"/>
  <c r="F1168" i="1"/>
  <c r="E1168" i="1"/>
  <c r="D1167" i="1"/>
  <c r="D1166" i="1"/>
  <c r="D1165" i="1"/>
  <c r="I1164" i="1"/>
  <c r="H1164" i="1"/>
  <c r="G1164" i="1"/>
  <c r="F1164" i="1"/>
  <c r="E1164" i="1"/>
  <c r="D1163" i="1"/>
  <c r="D1162" i="1"/>
  <c r="D1161" i="1"/>
  <c r="I1160" i="1"/>
  <c r="H1160" i="1"/>
  <c r="G1160" i="1"/>
  <c r="F1160" i="1"/>
  <c r="E1160" i="1"/>
  <c r="D1159" i="1"/>
  <c r="D1158" i="1"/>
  <c r="D1157" i="1"/>
  <c r="I1156" i="1"/>
  <c r="H1156" i="1"/>
  <c r="G1156" i="1"/>
  <c r="F1156" i="1"/>
  <c r="E1156" i="1"/>
  <c r="D1155" i="1"/>
  <c r="D1154" i="1"/>
  <c r="D1153" i="1"/>
  <c r="I1152" i="1"/>
  <c r="H1152" i="1"/>
  <c r="G1152" i="1"/>
  <c r="F1152" i="1"/>
  <c r="E1152" i="1"/>
  <c r="D1151" i="1"/>
  <c r="D1150" i="1"/>
  <c r="D1149" i="1"/>
  <c r="I1148" i="1"/>
  <c r="H1148" i="1"/>
  <c r="G1148" i="1"/>
  <c r="F1148" i="1"/>
  <c r="E1148" i="1"/>
  <c r="D1147" i="1"/>
  <c r="D1146" i="1"/>
  <c r="D1145" i="1"/>
  <c r="I1144" i="1"/>
  <c r="H1144" i="1"/>
  <c r="G1144" i="1"/>
  <c r="F1144" i="1"/>
  <c r="E1144" i="1"/>
  <c r="D1143" i="1"/>
  <c r="D1142" i="1"/>
  <c r="D1141" i="1"/>
  <c r="I1140" i="1"/>
  <c r="H1140" i="1"/>
  <c r="G1140" i="1"/>
  <c r="F1140" i="1"/>
  <c r="E1140" i="1"/>
  <c r="D1139" i="1"/>
  <c r="D1138" i="1"/>
  <c r="D1137" i="1"/>
  <c r="I1136" i="1"/>
  <c r="H1136" i="1"/>
  <c r="G1136" i="1"/>
  <c r="F1136" i="1"/>
  <c r="E1136" i="1"/>
  <c r="D1135" i="1"/>
  <c r="D1134" i="1"/>
  <c r="D1133" i="1"/>
  <c r="I1132" i="1"/>
  <c r="H1132" i="1"/>
  <c r="G1132" i="1"/>
  <c r="F1132" i="1"/>
  <c r="E1132" i="1"/>
  <c r="D1131" i="1"/>
  <c r="D1130" i="1"/>
  <c r="D1129" i="1"/>
  <c r="I1128" i="1"/>
  <c r="H1128" i="1"/>
  <c r="G1128" i="1"/>
  <c r="F1128" i="1"/>
  <c r="E1128" i="1"/>
  <c r="D1123" i="1"/>
  <c r="D1122" i="1"/>
  <c r="D1121" i="1"/>
  <c r="I1120" i="1"/>
  <c r="H1120" i="1"/>
  <c r="G1120" i="1"/>
  <c r="F1120" i="1"/>
  <c r="E1120" i="1"/>
  <c r="D1119" i="1"/>
  <c r="D1118" i="1"/>
  <c r="D1117" i="1"/>
  <c r="I1116" i="1"/>
  <c r="H1116" i="1"/>
  <c r="G1116" i="1"/>
  <c r="F1116" i="1"/>
  <c r="E1116" i="1"/>
  <c r="D1115" i="1"/>
  <c r="D1114" i="1"/>
  <c r="D1113" i="1"/>
  <c r="I1112" i="1"/>
  <c r="H1112" i="1"/>
  <c r="G1112" i="1"/>
  <c r="F1112" i="1"/>
  <c r="E1112" i="1"/>
  <c r="D1111" i="1"/>
  <c r="D1110" i="1"/>
  <c r="D1109" i="1"/>
  <c r="I1108" i="1"/>
  <c r="H1108" i="1"/>
  <c r="G1108" i="1"/>
  <c r="F1108" i="1"/>
  <c r="E1108" i="1"/>
  <c r="D1107" i="1"/>
  <c r="D1106" i="1"/>
  <c r="D1105" i="1"/>
  <c r="I1104" i="1"/>
  <c r="H1104" i="1"/>
  <c r="G1104" i="1"/>
  <c r="F1104" i="1"/>
  <c r="E1104" i="1"/>
  <c r="D1103" i="1"/>
  <c r="D1102" i="1"/>
  <c r="D1101" i="1"/>
  <c r="I1100" i="1"/>
  <c r="H1100" i="1"/>
  <c r="G1100" i="1"/>
  <c r="F1100" i="1"/>
  <c r="E1100" i="1"/>
  <c r="D1099" i="1"/>
  <c r="D1098" i="1"/>
  <c r="D1097" i="1"/>
  <c r="I1096" i="1"/>
  <c r="H1096" i="1"/>
  <c r="G1096" i="1"/>
  <c r="F1096" i="1"/>
  <c r="E1096" i="1"/>
  <c r="D1095" i="1"/>
  <c r="D1094" i="1"/>
  <c r="D1093" i="1"/>
  <c r="I1092" i="1"/>
  <c r="H1092" i="1"/>
  <c r="G1092" i="1"/>
  <c r="F1092" i="1"/>
  <c r="E1092" i="1"/>
  <c r="I1091" i="1"/>
  <c r="H1091" i="1"/>
  <c r="G1091" i="1"/>
  <c r="F1091" i="1"/>
  <c r="E1091" i="1"/>
  <c r="I1090" i="1"/>
  <c r="H1090" i="1"/>
  <c r="G1090" i="1"/>
  <c r="F1090" i="1"/>
  <c r="E1090" i="1"/>
  <c r="I1089" i="1"/>
  <c r="H1089" i="1"/>
  <c r="G1089" i="1"/>
  <c r="F1089" i="1"/>
  <c r="E1089" i="1"/>
  <c r="D1087" i="1"/>
  <c r="D1086" i="1"/>
  <c r="D1085" i="1"/>
  <c r="I1084" i="1"/>
  <c r="H1084" i="1"/>
  <c r="G1084" i="1"/>
  <c r="F1084" i="1"/>
  <c r="E1084" i="1"/>
  <c r="D1083" i="1"/>
  <c r="D1082" i="1"/>
  <c r="D1081" i="1"/>
  <c r="I1080" i="1"/>
  <c r="H1080" i="1"/>
  <c r="G1080" i="1"/>
  <c r="F1080" i="1"/>
  <c r="E1080" i="1"/>
  <c r="D1079" i="1"/>
  <c r="D1078" i="1"/>
  <c r="D1077" i="1"/>
  <c r="I1076" i="1"/>
  <c r="H1076" i="1"/>
  <c r="G1076" i="1"/>
  <c r="F1076" i="1"/>
  <c r="E1076" i="1"/>
  <c r="D1075" i="1"/>
  <c r="D1074" i="1"/>
  <c r="D1073" i="1"/>
  <c r="I1072" i="1"/>
  <c r="H1072" i="1"/>
  <c r="G1072" i="1"/>
  <c r="F1072" i="1"/>
  <c r="E1072" i="1"/>
  <c r="D1071" i="1"/>
  <c r="D1070" i="1"/>
  <c r="D1069" i="1"/>
  <c r="I1068" i="1"/>
  <c r="H1068" i="1"/>
  <c r="G1068" i="1"/>
  <c r="F1068" i="1"/>
  <c r="E1068" i="1"/>
  <c r="D1067" i="1"/>
  <c r="D1066" i="1"/>
  <c r="D1065" i="1"/>
  <c r="I1064" i="1"/>
  <c r="H1064" i="1"/>
  <c r="G1064" i="1"/>
  <c r="F1064" i="1"/>
  <c r="E1064" i="1"/>
  <c r="D1063" i="1"/>
  <c r="D1062" i="1"/>
  <c r="D1061" i="1"/>
  <c r="I1060" i="1"/>
  <c r="H1060" i="1"/>
  <c r="G1060" i="1"/>
  <c r="F1060" i="1"/>
  <c r="E1060" i="1"/>
  <c r="D1059" i="1"/>
  <c r="D1058" i="1"/>
  <c r="D1057" i="1"/>
  <c r="I1056" i="1"/>
  <c r="H1056" i="1"/>
  <c r="G1056" i="1"/>
  <c r="F1056" i="1"/>
  <c r="E1056" i="1"/>
  <c r="D1055" i="1"/>
  <c r="D1054" i="1"/>
  <c r="D1053" i="1"/>
  <c r="I1052" i="1"/>
  <c r="H1052" i="1"/>
  <c r="G1052" i="1"/>
  <c r="F1052" i="1"/>
  <c r="E1052" i="1"/>
  <c r="D1051" i="1"/>
  <c r="D1050" i="1"/>
  <c r="D1049" i="1"/>
  <c r="I1048" i="1"/>
  <c r="H1048" i="1"/>
  <c r="G1048" i="1"/>
  <c r="F1048" i="1"/>
  <c r="E1048" i="1"/>
  <c r="D1047" i="1"/>
  <c r="D1046" i="1"/>
  <c r="D1045" i="1"/>
  <c r="I1044" i="1"/>
  <c r="H1044" i="1"/>
  <c r="G1044" i="1"/>
  <c r="F1044" i="1"/>
  <c r="E1044" i="1"/>
  <c r="D1043" i="1"/>
  <c r="D1042" i="1"/>
  <c r="D1041" i="1"/>
  <c r="I1040" i="1"/>
  <c r="H1040" i="1"/>
  <c r="G1040" i="1"/>
  <c r="F1040" i="1"/>
  <c r="E1040" i="1"/>
  <c r="I1039" i="1"/>
  <c r="H1039" i="1"/>
  <c r="G1039" i="1"/>
  <c r="F1039" i="1"/>
  <c r="E1039" i="1"/>
  <c r="I1038" i="1"/>
  <c r="H1038" i="1"/>
  <c r="G1038" i="1"/>
  <c r="F1038" i="1"/>
  <c r="E1038" i="1"/>
  <c r="I1037" i="1"/>
  <c r="H1037" i="1"/>
  <c r="G1037" i="1"/>
  <c r="F1037" i="1"/>
  <c r="E1037" i="1"/>
  <c r="D1035" i="1"/>
  <c r="D1034" i="1"/>
  <c r="D1033" i="1"/>
  <c r="I1032" i="1"/>
  <c r="H1032" i="1"/>
  <c r="G1032" i="1"/>
  <c r="F1032" i="1"/>
  <c r="E1032" i="1"/>
  <c r="D1031" i="1"/>
  <c r="D1030" i="1"/>
  <c r="D1029" i="1"/>
  <c r="I1028" i="1"/>
  <c r="H1028" i="1"/>
  <c r="G1028" i="1"/>
  <c r="F1028" i="1"/>
  <c r="E1028" i="1"/>
  <c r="D1027" i="1"/>
  <c r="D1026" i="1"/>
  <c r="D1025" i="1"/>
  <c r="I1024" i="1"/>
  <c r="H1024" i="1"/>
  <c r="G1024" i="1"/>
  <c r="F1024" i="1"/>
  <c r="E1024" i="1"/>
  <c r="D1023" i="1"/>
  <c r="D1022" i="1"/>
  <c r="D1021" i="1"/>
  <c r="I1020" i="1"/>
  <c r="H1020" i="1"/>
  <c r="G1020" i="1"/>
  <c r="F1020" i="1"/>
  <c r="E1020" i="1"/>
  <c r="D1019" i="1"/>
  <c r="D1018" i="1"/>
  <c r="D1017" i="1"/>
  <c r="I1016" i="1"/>
  <c r="H1016" i="1"/>
  <c r="G1016" i="1"/>
  <c r="F1016" i="1"/>
  <c r="E1016" i="1"/>
  <c r="D1015" i="1"/>
  <c r="D1014" i="1"/>
  <c r="D1013" i="1"/>
  <c r="I1012" i="1"/>
  <c r="H1012" i="1"/>
  <c r="G1012" i="1"/>
  <c r="F1012" i="1"/>
  <c r="E1012" i="1"/>
  <c r="D1011" i="1"/>
  <c r="D1010" i="1"/>
  <c r="D1009" i="1"/>
  <c r="I1008" i="1"/>
  <c r="H1008" i="1"/>
  <c r="G1008" i="1"/>
  <c r="F1008" i="1"/>
  <c r="E1008" i="1"/>
  <c r="D1007" i="1"/>
  <c r="D1006" i="1"/>
  <c r="D1005" i="1"/>
  <c r="I1004" i="1"/>
  <c r="H1004" i="1"/>
  <c r="G1004" i="1"/>
  <c r="F1004" i="1"/>
  <c r="E1004" i="1"/>
  <c r="D1003" i="1"/>
  <c r="D1002" i="1"/>
  <c r="D1001" i="1"/>
  <c r="I1000" i="1"/>
  <c r="H1000" i="1"/>
  <c r="G1000" i="1"/>
  <c r="F1000" i="1"/>
  <c r="E1000" i="1"/>
  <c r="D999" i="1"/>
  <c r="D998" i="1"/>
  <c r="D997" i="1"/>
  <c r="I996" i="1"/>
  <c r="H996" i="1"/>
  <c r="G996" i="1"/>
  <c r="F996" i="1"/>
  <c r="E996" i="1"/>
  <c r="I995" i="1"/>
  <c r="H995" i="1"/>
  <c r="G995" i="1"/>
  <c r="F995" i="1"/>
  <c r="E995" i="1"/>
  <c r="I994" i="1"/>
  <c r="H994" i="1"/>
  <c r="G994" i="1"/>
  <c r="F994" i="1"/>
  <c r="E994" i="1"/>
  <c r="I993" i="1"/>
  <c r="H993" i="1"/>
  <c r="G993" i="1"/>
  <c r="F993" i="1"/>
  <c r="E993" i="1"/>
  <c r="D991" i="1"/>
  <c r="D990" i="1"/>
  <c r="D989" i="1"/>
  <c r="I988" i="1"/>
  <c r="H988" i="1"/>
  <c r="G988" i="1"/>
  <c r="F988" i="1"/>
  <c r="E988" i="1"/>
  <c r="D987" i="1"/>
  <c r="D986" i="1"/>
  <c r="D985" i="1"/>
  <c r="I984" i="1"/>
  <c r="H984" i="1"/>
  <c r="G984" i="1"/>
  <c r="F984" i="1"/>
  <c r="E984" i="1"/>
  <c r="D983" i="1"/>
  <c r="D982" i="1"/>
  <c r="D981" i="1"/>
  <c r="I980" i="1"/>
  <c r="H980" i="1"/>
  <c r="G980" i="1"/>
  <c r="F980" i="1"/>
  <c r="E980" i="1"/>
  <c r="D979" i="1"/>
  <c r="D978" i="1"/>
  <c r="D977" i="1"/>
  <c r="I976" i="1"/>
  <c r="H976" i="1"/>
  <c r="G976" i="1"/>
  <c r="F976" i="1"/>
  <c r="E976" i="1"/>
  <c r="D975" i="1"/>
  <c r="D974" i="1"/>
  <c r="D973" i="1"/>
  <c r="I972" i="1"/>
  <c r="H972" i="1"/>
  <c r="G972" i="1"/>
  <c r="F972" i="1"/>
  <c r="E972" i="1"/>
  <c r="D971" i="1"/>
  <c r="D970" i="1"/>
  <c r="D969" i="1"/>
  <c r="I968" i="1"/>
  <c r="H968" i="1"/>
  <c r="G968" i="1"/>
  <c r="F968" i="1"/>
  <c r="E968" i="1"/>
  <c r="D967" i="1"/>
  <c r="D966" i="1"/>
  <c r="D965" i="1"/>
  <c r="I964" i="1"/>
  <c r="H964" i="1"/>
  <c r="G964" i="1"/>
  <c r="F964" i="1"/>
  <c r="E964" i="1"/>
  <c r="D963" i="1"/>
  <c r="D962" i="1"/>
  <c r="D961" i="1"/>
  <c r="I960" i="1"/>
  <c r="H960" i="1"/>
  <c r="G960" i="1"/>
  <c r="F960" i="1"/>
  <c r="E960" i="1"/>
  <c r="D959" i="1"/>
  <c r="D958" i="1"/>
  <c r="D957" i="1"/>
  <c r="I956" i="1"/>
  <c r="H956" i="1"/>
  <c r="G956" i="1"/>
  <c r="F956" i="1"/>
  <c r="E956" i="1"/>
  <c r="D955" i="1"/>
  <c r="D954" i="1"/>
  <c r="D953" i="1"/>
  <c r="I952" i="1"/>
  <c r="H952" i="1"/>
  <c r="G952" i="1"/>
  <c r="F952" i="1"/>
  <c r="E952" i="1"/>
  <c r="D951" i="1"/>
  <c r="D950" i="1"/>
  <c r="D949" i="1"/>
  <c r="I948" i="1"/>
  <c r="H948" i="1"/>
  <c r="G948" i="1"/>
  <c r="F948" i="1"/>
  <c r="E948" i="1"/>
  <c r="I947" i="1"/>
  <c r="H947" i="1"/>
  <c r="G947" i="1"/>
  <c r="F947" i="1"/>
  <c r="E947" i="1"/>
  <c r="I946" i="1"/>
  <c r="H946" i="1"/>
  <c r="G946" i="1"/>
  <c r="F946" i="1"/>
  <c r="E946" i="1"/>
  <c r="I945" i="1"/>
  <c r="H945" i="1"/>
  <c r="G945" i="1"/>
  <c r="F945" i="1"/>
  <c r="E945" i="1"/>
  <c r="D943" i="1"/>
  <c r="D942" i="1"/>
  <c r="D941" i="1"/>
  <c r="I940" i="1"/>
  <c r="H940" i="1"/>
  <c r="G940" i="1"/>
  <c r="F940" i="1"/>
  <c r="E940" i="1"/>
  <c r="D939" i="1"/>
  <c r="D938" i="1"/>
  <c r="D937" i="1"/>
  <c r="I936" i="1"/>
  <c r="H936" i="1"/>
  <c r="G936" i="1"/>
  <c r="F936" i="1"/>
  <c r="E936" i="1"/>
  <c r="I935" i="1"/>
  <c r="H935" i="1"/>
  <c r="G935" i="1"/>
  <c r="F935" i="1"/>
  <c r="E935" i="1"/>
  <c r="I934" i="1"/>
  <c r="H934" i="1"/>
  <c r="G934" i="1"/>
  <c r="F934" i="1"/>
  <c r="E934" i="1"/>
  <c r="I933" i="1"/>
  <c r="H933" i="1"/>
  <c r="G933" i="1"/>
  <c r="F933" i="1"/>
  <c r="E933" i="1"/>
  <c r="D931" i="1"/>
  <c r="D930" i="1"/>
  <c r="D929" i="1"/>
  <c r="I928" i="1"/>
  <c r="H928" i="1"/>
  <c r="G928" i="1"/>
  <c r="F928" i="1"/>
  <c r="E928" i="1"/>
  <c r="D927" i="1"/>
  <c r="D926" i="1"/>
  <c r="D925" i="1"/>
  <c r="I924" i="1"/>
  <c r="H924" i="1"/>
  <c r="G924" i="1"/>
  <c r="F924" i="1"/>
  <c r="E924" i="1"/>
  <c r="D923" i="1"/>
  <c r="D922" i="1"/>
  <c r="D921" i="1"/>
  <c r="I920" i="1"/>
  <c r="H920" i="1"/>
  <c r="G920" i="1"/>
  <c r="F920" i="1"/>
  <c r="E920" i="1"/>
  <c r="D919" i="1"/>
  <c r="D918" i="1"/>
  <c r="D917" i="1"/>
  <c r="I916" i="1"/>
  <c r="H916" i="1"/>
  <c r="G916" i="1"/>
  <c r="F916" i="1"/>
  <c r="E916" i="1"/>
  <c r="D915" i="1"/>
  <c r="D914" i="1"/>
  <c r="D913" i="1"/>
  <c r="I912" i="1"/>
  <c r="H912" i="1"/>
  <c r="G912" i="1"/>
  <c r="F912" i="1"/>
  <c r="E912" i="1"/>
  <c r="D911" i="1"/>
  <c r="D910" i="1"/>
  <c r="D909" i="1"/>
  <c r="I908" i="1"/>
  <c r="H908" i="1"/>
  <c r="G908" i="1"/>
  <c r="F908" i="1"/>
  <c r="E908" i="1"/>
  <c r="D907" i="1"/>
  <c r="D906" i="1"/>
  <c r="D905" i="1"/>
  <c r="I904" i="1"/>
  <c r="H904" i="1"/>
  <c r="G904" i="1"/>
  <c r="F904" i="1"/>
  <c r="E904" i="1"/>
  <c r="D903" i="1"/>
  <c r="D902" i="1"/>
  <c r="D901" i="1"/>
  <c r="I900" i="1"/>
  <c r="H900" i="1"/>
  <c r="G900" i="1"/>
  <c r="F900" i="1"/>
  <c r="E900" i="1"/>
  <c r="D899" i="1"/>
  <c r="D898" i="1"/>
  <c r="D897" i="1"/>
  <c r="I896" i="1"/>
  <c r="H896" i="1"/>
  <c r="G896" i="1"/>
  <c r="F896" i="1"/>
  <c r="E896" i="1"/>
  <c r="D895" i="1"/>
  <c r="D894" i="1"/>
  <c r="D893" i="1"/>
  <c r="I892" i="1"/>
  <c r="H892" i="1"/>
  <c r="G892" i="1"/>
  <c r="F892" i="1"/>
  <c r="E892" i="1"/>
  <c r="D891" i="1"/>
  <c r="D890" i="1"/>
  <c r="D889" i="1"/>
  <c r="I888" i="1"/>
  <c r="H888" i="1"/>
  <c r="G888" i="1"/>
  <c r="F888" i="1"/>
  <c r="E888" i="1"/>
  <c r="D887" i="1"/>
  <c r="D886" i="1"/>
  <c r="D885" i="1"/>
  <c r="I884" i="1"/>
  <c r="H884" i="1"/>
  <c r="G884" i="1"/>
  <c r="F884" i="1"/>
  <c r="E884" i="1"/>
  <c r="D883" i="1"/>
  <c r="D882" i="1"/>
  <c r="D881" i="1"/>
  <c r="I880" i="1"/>
  <c r="H880" i="1"/>
  <c r="G880" i="1"/>
  <c r="F880" i="1"/>
  <c r="E880" i="1"/>
  <c r="I879" i="1"/>
  <c r="H879" i="1"/>
  <c r="G879" i="1"/>
  <c r="F879" i="1"/>
  <c r="E879" i="1"/>
  <c r="I878" i="1"/>
  <c r="H878" i="1"/>
  <c r="G878" i="1"/>
  <c r="F878" i="1"/>
  <c r="E878" i="1"/>
  <c r="I877" i="1"/>
  <c r="H877" i="1"/>
  <c r="G877" i="1"/>
  <c r="F877" i="1"/>
  <c r="E877" i="1"/>
  <c r="D875" i="1"/>
  <c r="D874" i="1"/>
  <c r="D873" i="1"/>
  <c r="I872" i="1"/>
  <c r="H872" i="1"/>
  <c r="G872" i="1"/>
  <c r="F872" i="1"/>
  <c r="E872" i="1"/>
  <c r="D871" i="1"/>
  <c r="D870" i="1"/>
  <c r="D869" i="1"/>
  <c r="I868" i="1"/>
  <c r="H868" i="1"/>
  <c r="G868" i="1"/>
  <c r="F868" i="1"/>
  <c r="E868" i="1"/>
  <c r="D867" i="1"/>
  <c r="D866" i="1"/>
  <c r="D865" i="1"/>
  <c r="I864" i="1"/>
  <c r="H864" i="1"/>
  <c r="G864" i="1"/>
  <c r="F864" i="1"/>
  <c r="E864" i="1"/>
  <c r="D863" i="1"/>
  <c r="D862" i="1"/>
  <c r="D861" i="1"/>
  <c r="I860" i="1"/>
  <c r="H860" i="1"/>
  <c r="G860" i="1"/>
  <c r="F860" i="1"/>
  <c r="E860" i="1"/>
  <c r="D859" i="1"/>
  <c r="D858" i="1"/>
  <c r="D857" i="1"/>
  <c r="I856" i="1"/>
  <c r="H856" i="1"/>
  <c r="G856" i="1"/>
  <c r="F856" i="1"/>
  <c r="E856" i="1"/>
  <c r="D855" i="1"/>
  <c r="D854" i="1"/>
  <c r="D853" i="1"/>
  <c r="I852" i="1"/>
  <c r="H852" i="1"/>
  <c r="G852" i="1"/>
  <c r="F852" i="1"/>
  <c r="E852" i="1"/>
  <c r="D851" i="1"/>
  <c r="D850" i="1"/>
  <c r="D849" i="1"/>
  <c r="I848" i="1"/>
  <c r="H848" i="1"/>
  <c r="G848" i="1"/>
  <c r="F848" i="1"/>
  <c r="E848" i="1"/>
  <c r="D847" i="1"/>
  <c r="D846" i="1"/>
  <c r="D845" i="1"/>
  <c r="I844" i="1"/>
  <c r="H844" i="1"/>
  <c r="G844" i="1"/>
  <c r="F844" i="1"/>
  <c r="E844" i="1"/>
  <c r="D843" i="1"/>
  <c r="D842" i="1"/>
  <c r="D841" i="1"/>
  <c r="I840" i="1"/>
  <c r="H840" i="1"/>
  <c r="G840" i="1"/>
  <c r="F840" i="1"/>
  <c r="E840" i="1"/>
  <c r="D839" i="1"/>
  <c r="D838" i="1"/>
  <c r="D837" i="1"/>
  <c r="I836" i="1"/>
  <c r="H836" i="1"/>
  <c r="G836" i="1"/>
  <c r="F836" i="1"/>
  <c r="E836" i="1"/>
  <c r="I835" i="1"/>
  <c r="H835" i="1"/>
  <c r="G835" i="1"/>
  <c r="F835" i="1"/>
  <c r="E835" i="1"/>
  <c r="I834" i="1"/>
  <c r="H834" i="1"/>
  <c r="G834" i="1"/>
  <c r="F834" i="1"/>
  <c r="E834" i="1"/>
  <c r="I833" i="1"/>
  <c r="H833" i="1"/>
  <c r="G833" i="1"/>
  <c r="F833" i="1"/>
  <c r="E833" i="1"/>
  <c r="D831" i="1"/>
  <c r="D830" i="1"/>
  <c r="D829" i="1"/>
  <c r="I828" i="1"/>
  <c r="H828" i="1"/>
  <c r="G828" i="1"/>
  <c r="F828" i="1"/>
  <c r="E828" i="1"/>
  <c r="D827" i="1"/>
  <c r="D826" i="1"/>
  <c r="D825" i="1"/>
  <c r="I824" i="1"/>
  <c r="H824" i="1"/>
  <c r="G824" i="1"/>
  <c r="F824" i="1"/>
  <c r="E824" i="1"/>
  <c r="D823" i="1"/>
  <c r="D822" i="1"/>
  <c r="D821" i="1"/>
  <c r="I820" i="1"/>
  <c r="H820" i="1"/>
  <c r="G820" i="1"/>
  <c r="F820" i="1"/>
  <c r="E820" i="1"/>
  <c r="D819" i="1"/>
  <c r="D818" i="1"/>
  <c r="D817" i="1"/>
  <c r="I816" i="1"/>
  <c r="H816" i="1"/>
  <c r="G816" i="1"/>
  <c r="F816" i="1"/>
  <c r="E816" i="1"/>
  <c r="D815" i="1"/>
  <c r="D814" i="1"/>
  <c r="D813" i="1"/>
  <c r="I812" i="1"/>
  <c r="H812" i="1"/>
  <c r="G812" i="1"/>
  <c r="F812" i="1"/>
  <c r="E812" i="1"/>
  <c r="D811" i="1"/>
  <c r="D810" i="1"/>
  <c r="D809" i="1"/>
  <c r="I808" i="1"/>
  <c r="H808" i="1"/>
  <c r="G808" i="1"/>
  <c r="F808" i="1"/>
  <c r="E808" i="1"/>
  <c r="D807" i="1"/>
  <c r="D806" i="1"/>
  <c r="D805" i="1"/>
  <c r="I804" i="1"/>
  <c r="H804" i="1"/>
  <c r="G804" i="1"/>
  <c r="F804" i="1"/>
  <c r="E804" i="1"/>
  <c r="D803" i="1"/>
  <c r="D802" i="1"/>
  <c r="D801" i="1"/>
  <c r="I800" i="1"/>
  <c r="H800" i="1"/>
  <c r="G800" i="1"/>
  <c r="F800" i="1"/>
  <c r="E800" i="1"/>
  <c r="D799" i="1"/>
  <c r="D798" i="1"/>
  <c r="D797" i="1"/>
  <c r="I796" i="1"/>
  <c r="H796" i="1"/>
  <c r="G796" i="1"/>
  <c r="F796" i="1"/>
  <c r="E796" i="1"/>
  <c r="D795" i="1"/>
  <c r="D794" i="1"/>
  <c r="D793" i="1"/>
  <c r="I792" i="1"/>
  <c r="H792" i="1"/>
  <c r="G792" i="1"/>
  <c r="F792" i="1"/>
  <c r="E792" i="1"/>
  <c r="D791" i="1"/>
  <c r="D790" i="1"/>
  <c r="D789" i="1"/>
  <c r="I788" i="1"/>
  <c r="H788" i="1"/>
  <c r="G788" i="1"/>
  <c r="F788" i="1"/>
  <c r="E788" i="1"/>
  <c r="D787" i="1"/>
  <c r="D786" i="1"/>
  <c r="D785" i="1"/>
  <c r="I784" i="1"/>
  <c r="H784" i="1"/>
  <c r="G784" i="1"/>
  <c r="F784" i="1"/>
  <c r="E784" i="1"/>
  <c r="I783" i="1"/>
  <c r="H783" i="1"/>
  <c r="G783" i="1"/>
  <c r="F783" i="1"/>
  <c r="E783" i="1"/>
  <c r="I782" i="1"/>
  <c r="H782" i="1"/>
  <c r="G782" i="1"/>
  <c r="F782" i="1"/>
  <c r="E782" i="1"/>
  <c r="I781" i="1"/>
  <c r="H781" i="1"/>
  <c r="G781" i="1"/>
  <c r="F781" i="1"/>
  <c r="E781" i="1"/>
  <c r="D775" i="1"/>
  <c r="D774" i="1"/>
  <c r="D773" i="1"/>
  <c r="I772" i="1"/>
  <c r="H772" i="1"/>
  <c r="G772" i="1"/>
  <c r="F772" i="1"/>
  <c r="E772" i="1"/>
  <c r="D771" i="1"/>
  <c r="D770" i="1"/>
  <c r="D769" i="1"/>
  <c r="I768" i="1"/>
  <c r="H768" i="1"/>
  <c r="G768" i="1"/>
  <c r="F768" i="1"/>
  <c r="E768" i="1"/>
  <c r="D767" i="1"/>
  <c r="D766" i="1"/>
  <c r="D765" i="1"/>
  <c r="I764" i="1"/>
  <c r="H764" i="1"/>
  <c r="G764" i="1"/>
  <c r="F764" i="1"/>
  <c r="E764" i="1"/>
  <c r="D763" i="1"/>
  <c r="D762" i="1"/>
  <c r="D761" i="1"/>
  <c r="I760" i="1"/>
  <c r="H760" i="1"/>
  <c r="G760" i="1"/>
  <c r="F760" i="1"/>
  <c r="E760" i="1"/>
  <c r="D759" i="1"/>
  <c r="D758" i="1"/>
  <c r="D757" i="1"/>
  <c r="I756" i="1"/>
  <c r="H756" i="1"/>
  <c r="G756" i="1"/>
  <c r="F756" i="1"/>
  <c r="E756" i="1"/>
  <c r="D755" i="1"/>
  <c r="D754" i="1"/>
  <c r="D753" i="1"/>
  <c r="I752" i="1"/>
  <c r="H752" i="1"/>
  <c r="G752" i="1"/>
  <c r="F752" i="1"/>
  <c r="E752" i="1"/>
  <c r="D751" i="1"/>
  <c r="D750" i="1"/>
  <c r="D749" i="1"/>
  <c r="I748" i="1"/>
  <c r="H748" i="1"/>
  <c r="G748" i="1"/>
  <c r="F748" i="1"/>
  <c r="E748" i="1"/>
  <c r="D747" i="1"/>
  <c r="D746" i="1"/>
  <c r="D745" i="1"/>
  <c r="I744" i="1"/>
  <c r="H744" i="1"/>
  <c r="G744" i="1"/>
  <c r="F744" i="1"/>
  <c r="E744" i="1"/>
  <c r="D743" i="1"/>
  <c r="D742" i="1"/>
  <c r="D741" i="1"/>
  <c r="I740" i="1"/>
  <c r="H740" i="1"/>
  <c r="G740" i="1"/>
  <c r="F740" i="1"/>
  <c r="E740" i="1"/>
  <c r="D739" i="1"/>
  <c r="D738" i="1"/>
  <c r="D737" i="1"/>
  <c r="I736" i="1"/>
  <c r="H736" i="1"/>
  <c r="G736" i="1"/>
  <c r="F736" i="1"/>
  <c r="E736" i="1"/>
  <c r="D735" i="1"/>
  <c r="D734" i="1"/>
  <c r="D733" i="1"/>
  <c r="I732" i="1"/>
  <c r="H732" i="1"/>
  <c r="G732" i="1"/>
  <c r="F732" i="1"/>
  <c r="E732" i="1"/>
  <c r="D731" i="1"/>
  <c r="D730" i="1"/>
  <c r="D729" i="1"/>
  <c r="I728" i="1"/>
  <c r="H728" i="1"/>
  <c r="G728" i="1"/>
  <c r="F728" i="1"/>
  <c r="E728" i="1"/>
  <c r="D727" i="1"/>
  <c r="D726" i="1"/>
  <c r="D725" i="1"/>
  <c r="I724" i="1"/>
  <c r="H724" i="1"/>
  <c r="G724" i="1"/>
  <c r="F724" i="1"/>
  <c r="E724" i="1"/>
  <c r="D723" i="1"/>
  <c r="D722" i="1"/>
  <c r="D721" i="1"/>
  <c r="I720" i="1"/>
  <c r="H720" i="1"/>
  <c r="G720" i="1"/>
  <c r="F720" i="1"/>
  <c r="E720" i="1"/>
  <c r="D719" i="1"/>
  <c r="D718" i="1"/>
  <c r="D717" i="1"/>
  <c r="I716" i="1"/>
  <c r="H716" i="1"/>
  <c r="G716" i="1"/>
  <c r="F716" i="1"/>
  <c r="E716" i="1"/>
  <c r="D715" i="1"/>
  <c r="D714" i="1"/>
  <c r="D713" i="1"/>
  <c r="I712" i="1"/>
  <c r="H712" i="1"/>
  <c r="G712" i="1"/>
  <c r="F712" i="1"/>
  <c r="E712" i="1"/>
  <c r="D711" i="1"/>
  <c r="D710" i="1"/>
  <c r="D709" i="1"/>
  <c r="I708" i="1"/>
  <c r="H708" i="1"/>
  <c r="G708" i="1"/>
  <c r="F708" i="1"/>
  <c r="E708" i="1"/>
  <c r="D707" i="1"/>
  <c r="D706" i="1"/>
  <c r="D705" i="1"/>
  <c r="I704" i="1"/>
  <c r="H704" i="1"/>
  <c r="G704" i="1"/>
  <c r="F704" i="1"/>
  <c r="E704" i="1"/>
  <c r="D703" i="1"/>
  <c r="D702" i="1"/>
  <c r="D701" i="1"/>
  <c r="I700" i="1"/>
  <c r="H700" i="1"/>
  <c r="G700" i="1"/>
  <c r="F700" i="1"/>
  <c r="E700" i="1"/>
  <c r="D679" i="1"/>
  <c r="D678" i="1"/>
  <c r="D677" i="1"/>
  <c r="I676" i="1"/>
  <c r="H676" i="1"/>
  <c r="G676" i="1"/>
  <c r="F676" i="1"/>
  <c r="E676" i="1"/>
  <c r="D675" i="1"/>
  <c r="D674" i="1"/>
  <c r="D673" i="1"/>
  <c r="I672" i="1"/>
  <c r="H672" i="1"/>
  <c r="G672" i="1"/>
  <c r="F672" i="1"/>
  <c r="E672" i="1"/>
  <c r="D671" i="1"/>
  <c r="D670" i="1"/>
  <c r="D669" i="1"/>
  <c r="I668" i="1"/>
  <c r="H668" i="1"/>
  <c r="G668" i="1"/>
  <c r="F668" i="1"/>
  <c r="E668" i="1"/>
  <c r="D667" i="1"/>
  <c r="D666" i="1"/>
  <c r="D665" i="1"/>
  <c r="I664" i="1"/>
  <c r="H664" i="1"/>
  <c r="G664" i="1"/>
  <c r="F664" i="1"/>
  <c r="E664" i="1"/>
  <c r="D663" i="1"/>
  <c r="D662" i="1"/>
  <c r="D661" i="1"/>
  <c r="I660" i="1"/>
  <c r="H660" i="1"/>
  <c r="G660" i="1"/>
  <c r="F660" i="1"/>
  <c r="E660" i="1"/>
  <c r="I659" i="1"/>
  <c r="H659" i="1"/>
  <c r="G659" i="1"/>
  <c r="F659" i="1"/>
  <c r="E659" i="1"/>
  <c r="I658" i="1"/>
  <c r="H658" i="1"/>
  <c r="G658" i="1"/>
  <c r="F658" i="1"/>
  <c r="E658" i="1"/>
  <c r="I657" i="1"/>
  <c r="H657" i="1"/>
  <c r="G657" i="1"/>
  <c r="F657" i="1"/>
  <c r="E657" i="1"/>
  <c r="D655" i="1"/>
  <c r="D654" i="1"/>
  <c r="D653" i="1"/>
  <c r="I652" i="1"/>
  <c r="H652" i="1"/>
  <c r="G652" i="1"/>
  <c r="F652" i="1"/>
  <c r="E652" i="1"/>
  <c r="D647" i="1"/>
  <c r="D646" i="1"/>
  <c r="D645" i="1"/>
  <c r="I644" i="1"/>
  <c r="H644" i="1"/>
  <c r="G644" i="1"/>
  <c r="F644" i="1"/>
  <c r="E644" i="1"/>
  <c r="D643" i="1"/>
  <c r="D642" i="1"/>
  <c r="D641" i="1"/>
  <c r="I640" i="1"/>
  <c r="H640" i="1"/>
  <c r="G640" i="1"/>
  <c r="F640" i="1"/>
  <c r="E640" i="1"/>
  <c r="D639" i="1"/>
  <c r="D638" i="1"/>
  <c r="D637" i="1"/>
  <c r="I636" i="1"/>
  <c r="H636" i="1"/>
  <c r="G636" i="1"/>
  <c r="F636" i="1"/>
  <c r="E636" i="1"/>
  <c r="D635" i="1"/>
  <c r="D634" i="1"/>
  <c r="D633" i="1"/>
  <c r="I632" i="1"/>
  <c r="H632" i="1"/>
  <c r="G632" i="1"/>
  <c r="F632" i="1"/>
  <c r="E632" i="1"/>
  <c r="D631" i="1"/>
  <c r="D630" i="1"/>
  <c r="D629" i="1"/>
  <c r="I628" i="1"/>
  <c r="H628" i="1"/>
  <c r="G628" i="1"/>
  <c r="F628" i="1"/>
  <c r="E628" i="1"/>
  <c r="D627" i="1"/>
  <c r="D626" i="1"/>
  <c r="D625" i="1"/>
  <c r="I624" i="1"/>
  <c r="H624" i="1"/>
  <c r="G624" i="1"/>
  <c r="F624" i="1"/>
  <c r="E624" i="1"/>
  <c r="D623" i="1"/>
  <c r="D622" i="1"/>
  <c r="D621" i="1"/>
  <c r="I620" i="1"/>
  <c r="H620" i="1"/>
  <c r="G620" i="1"/>
  <c r="F620" i="1"/>
  <c r="E620" i="1"/>
  <c r="D619" i="1"/>
  <c r="D618" i="1"/>
  <c r="D617" i="1"/>
  <c r="I616" i="1"/>
  <c r="H616" i="1"/>
  <c r="G616" i="1"/>
  <c r="F616" i="1"/>
  <c r="E616" i="1"/>
  <c r="D615" i="1"/>
  <c r="D614" i="1"/>
  <c r="D613" i="1"/>
  <c r="I612" i="1"/>
  <c r="H612" i="1"/>
  <c r="G612" i="1"/>
  <c r="F612" i="1"/>
  <c r="E612" i="1"/>
  <c r="D611" i="1"/>
  <c r="D610" i="1"/>
  <c r="D609" i="1"/>
  <c r="I608" i="1"/>
  <c r="H608" i="1"/>
  <c r="G608" i="1"/>
  <c r="F608" i="1"/>
  <c r="E608" i="1"/>
  <c r="D607" i="1"/>
  <c r="D606" i="1"/>
  <c r="D605" i="1"/>
  <c r="I604" i="1"/>
  <c r="H604" i="1"/>
  <c r="G604" i="1"/>
  <c r="F604" i="1"/>
  <c r="E604" i="1"/>
  <c r="D603" i="1"/>
  <c r="D602" i="1"/>
  <c r="D601" i="1"/>
  <c r="I600" i="1"/>
  <c r="H600" i="1"/>
  <c r="G600" i="1"/>
  <c r="F600" i="1"/>
  <c r="E600" i="1"/>
  <c r="D599" i="1"/>
  <c r="D598" i="1"/>
  <c r="D597" i="1"/>
  <c r="I596" i="1"/>
  <c r="H596" i="1"/>
  <c r="G596" i="1"/>
  <c r="F596" i="1"/>
  <c r="E596" i="1"/>
  <c r="D595" i="1"/>
  <c r="D594" i="1"/>
  <c r="D593" i="1"/>
  <c r="I592" i="1"/>
  <c r="H592" i="1"/>
  <c r="G592" i="1"/>
  <c r="F592" i="1"/>
  <c r="E592" i="1"/>
  <c r="D587" i="1"/>
  <c r="D586" i="1"/>
  <c r="D585" i="1"/>
  <c r="I584" i="1"/>
  <c r="H584" i="1"/>
  <c r="G584" i="1"/>
  <c r="F584" i="1"/>
  <c r="E584" i="1"/>
  <c r="D583" i="1"/>
  <c r="D582" i="1"/>
  <c r="D581" i="1"/>
  <c r="I580" i="1"/>
  <c r="H580" i="1"/>
  <c r="G580" i="1"/>
  <c r="F580" i="1"/>
  <c r="E580" i="1"/>
  <c r="D579" i="1"/>
  <c r="D578" i="1"/>
  <c r="D577" i="1"/>
  <c r="I576" i="1"/>
  <c r="H576" i="1"/>
  <c r="G576" i="1"/>
  <c r="F576" i="1"/>
  <c r="E576" i="1"/>
  <c r="D575" i="1"/>
  <c r="D574" i="1"/>
  <c r="D573" i="1"/>
  <c r="I572" i="1"/>
  <c r="H572" i="1"/>
  <c r="G572" i="1"/>
  <c r="F572" i="1"/>
  <c r="E572" i="1"/>
  <c r="D571" i="1"/>
  <c r="D570" i="1"/>
  <c r="D569" i="1"/>
  <c r="I568" i="1"/>
  <c r="H568" i="1"/>
  <c r="G568" i="1"/>
  <c r="F568" i="1"/>
  <c r="E568" i="1"/>
  <c r="D567" i="1"/>
  <c r="D566" i="1"/>
  <c r="D565" i="1"/>
  <c r="I564" i="1"/>
  <c r="H564" i="1"/>
  <c r="G564" i="1"/>
  <c r="F564" i="1"/>
  <c r="E564" i="1"/>
  <c r="D563" i="1"/>
  <c r="D562" i="1"/>
  <c r="D561" i="1"/>
  <c r="I560" i="1"/>
  <c r="H560" i="1"/>
  <c r="G560" i="1"/>
  <c r="F560" i="1"/>
  <c r="E560" i="1"/>
  <c r="I556" i="1"/>
  <c r="E556" i="1"/>
  <c r="G556" i="1"/>
  <c r="D533" i="1"/>
  <c r="D532" i="1" s="1"/>
  <c r="D531" i="1"/>
  <c r="D530" i="1" s="1"/>
  <c r="D529" i="1"/>
  <c r="D528" i="1" s="1"/>
  <c r="D527" i="1"/>
  <c r="D526" i="1" s="1"/>
  <c r="D525" i="1"/>
  <c r="D524" i="1" s="1"/>
  <c r="D523" i="1"/>
  <c r="D522" i="1" s="1"/>
  <c r="D521" i="1"/>
  <c r="D520" i="1" s="1"/>
  <c r="D519" i="1"/>
  <c r="D518" i="1" s="1"/>
  <c r="D517" i="1"/>
  <c r="D516" i="1" s="1"/>
  <c r="D515" i="1"/>
  <c r="D514" i="1" s="1"/>
  <c r="I513" i="1"/>
  <c r="I512" i="1" s="1"/>
  <c r="H513" i="1"/>
  <c r="H512" i="1" s="1"/>
  <c r="G513" i="1"/>
  <c r="G512" i="1" s="1"/>
  <c r="F513" i="1"/>
  <c r="F512" i="1" s="1"/>
  <c r="E513" i="1"/>
  <c r="E512" i="1" s="1"/>
  <c r="D511" i="1"/>
  <c r="D510" i="1" s="1"/>
  <c r="D509" i="1"/>
  <c r="D508" i="1" s="1"/>
  <c r="D507" i="1"/>
  <c r="D506" i="1" s="1"/>
  <c r="I504" i="1"/>
  <c r="G504" i="1"/>
  <c r="E504" i="1"/>
  <c r="D503" i="1"/>
  <c r="D502" i="1" s="1"/>
  <c r="D501" i="1"/>
  <c r="D500" i="1" s="1"/>
  <c r="D489" i="1"/>
  <c r="D488" i="1" s="1"/>
  <c r="D487" i="1"/>
  <c r="D486" i="1" s="1"/>
  <c r="D485" i="1"/>
  <c r="D484" i="1" s="1"/>
  <c r="D483" i="1"/>
  <c r="D482" i="1" s="1"/>
  <c r="D481" i="1"/>
  <c r="D480" i="1" s="1"/>
  <c r="D479" i="1"/>
  <c r="D478" i="1" s="1"/>
  <c r="D477" i="1"/>
  <c r="D476" i="1" s="1"/>
  <c r="D475" i="1"/>
  <c r="D474" i="1" s="1"/>
  <c r="D473" i="1"/>
  <c r="D472" i="1" s="1"/>
  <c r="D471" i="1"/>
  <c r="D470" i="1" s="1"/>
  <c r="D469" i="1"/>
  <c r="D468" i="1" s="1"/>
  <c r="D457" i="1"/>
  <c r="D456" i="1" s="1"/>
  <c r="D455" i="1"/>
  <c r="D454" i="1" s="1"/>
  <c r="D453" i="1"/>
  <c r="D452" i="1" s="1"/>
  <c r="I451" i="1"/>
  <c r="I450" i="1" s="1"/>
  <c r="H451" i="1"/>
  <c r="H450" i="1" s="1"/>
  <c r="G451" i="1"/>
  <c r="G450" i="1" s="1"/>
  <c r="F451" i="1"/>
  <c r="F450" i="1" s="1"/>
  <c r="E451" i="1"/>
  <c r="E450" i="1" s="1"/>
  <c r="D441" i="1"/>
  <c r="D440" i="1" s="1"/>
  <c r="D437" i="1"/>
  <c r="D436" i="1" s="1"/>
  <c r="D391" i="1"/>
  <c r="D390" i="1"/>
  <c r="D389" i="1"/>
  <c r="I388" i="1"/>
  <c r="H388" i="1"/>
  <c r="G388" i="1"/>
  <c r="F388" i="1"/>
  <c r="E388" i="1"/>
  <c r="D383" i="1"/>
  <c r="D382" i="1"/>
  <c r="D381" i="1"/>
  <c r="I380" i="1"/>
  <c r="H380" i="1"/>
  <c r="G380" i="1"/>
  <c r="F380" i="1"/>
  <c r="E380" i="1"/>
  <c r="D379" i="1"/>
  <c r="D378" i="1"/>
  <c r="D377" i="1"/>
  <c r="I376" i="1"/>
  <c r="H376" i="1"/>
  <c r="G376" i="1"/>
  <c r="F376" i="1"/>
  <c r="E376" i="1"/>
  <c r="D375" i="1"/>
  <c r="D374" i="1"/>
  <c r="D373" i="1"/>
  <c r="I372" i="1"/>
  <c r="H372" i="1"/>
  <c r="G372" i="1"/>
  <c r="F372" i="1"/>
  <c r="E372" i="1"/>
  <c r="D371" i="1"/>
  <c r="D370" i="1"/>
  <c r="D369" i="1"/>
  <c r="I368" i="1"/>
  <c r="H368" i="1"/>
  <c r="G368" i="1"/>
  <c r="F368" i="1"/>
  <c r="E368" i="1"/>
  <c r="D363" i="1"/>
  <c r="D362" i="1"/>
  <c r="D361" i="1"/>
  <c r="I360" i="1"/>
  <c r="H360" i="1"/>
  <c r="G360" i="1"/>
  <c r="F360" i="1"/>
  <c r="E360" i="1"/>
  <c r="D359" i="1"/>
  <c r="D358" i="1"/>
  <c r="D357" i="1"/>
  <c r="I356" i="1"/>
  <c r="H356" i="1"/>
  <c r="G356" i="1"/>
  <c r="F356" i="1"/>
  <c r="E356" i="1"/>
  <c r="D355" i="1"/>
  <c r="D354" i="1"/>
  <c r="D353" i="1"/>
  <c r="I352" i="1"/>
  <c r="H352" i="1"/>
  <c r="G352" i="1"/>
  <c r="F352" i="1"/>
  <c r="E352" i="1"/>
  <c r="D351" i="1"/>
  <c r="D350" i="1"/>
  <c r="D349" i="1"/>
  <c r="I348" i="1"/>
  <c r="H348" i="1"/>
  <c r="G348" i="1"/>
  <c r="F348" i="1"/>
  <c r="E348" i="1"/>
  <c r="D347" i="1"/>
  <c r="D346" i="1"/>
  <c r="D345" i="1"/>
  <c r="I344" i="1"/>
  <c r="H344" i="1"/>
  <c r="G344" i="1"/>
  <c r="F344" i="1"/>
  <c r="E344" i="1"/>
  <c r="I343" i="1"/>
  <c r="H343" i="1"/>
  <c r="G343" i="1"/>
  <c r="F343" i="1"/>
  <c r="E343" i="1"/>
  <c r="I342" i="1"/>
  <c r="H342" i="1"/>
  <c r="G342" i="1"/>
  <c r="F342" i="1"/>
  <c r="E342" i="1"/>
  <c r="I341" i="1"/>
  <c r="H341" i="1"/>
  <c r="G341" i="1"/>
  <c r="F341" i="1"/>
  <c r="E341" i="1"/>
  <c r="D339" i="1"/>
  <c r="D338" i="1"/>
  <c r="D337" i="1"/>
  <c r="I336" i="1"/>
  <c r="H336" i="1"/>
  <c r="G336" i="1"/>
  <c r="F336" i="1"/>
  <c r="E336" i="1"/>
  <c r="D333" i="1"/>
  <c r="I332" i="1"/>
  <c r="H332" i="1"/>
  <c r="G332" i="1"/>
  <c r="F332" i="1"/>
  <c r="E332" i="1"/>
  <c r="D332" i="1"/>
  <c r="D327" i="1"/>
  <c r="D326" i="1"/>
  <c r="D325" i="1"/>
  <c r="I324" i="1"/>
  <c r="H324" i="1"/>
  <c r="G324" i="1"/>
  <c r="F324" i="1"/>
  <c r="E324" i="1"/>
  <c r="I323" i="1"/>
  <c r="H323" i="1"/>
  <c r="G323" i="1"/>
  <c r="F323" i="1"/>
  <c r="E323" i="1"/>
  <c r="I322" i="1"/>
  <c r="H322" i="1"/>
  <c r="G322" i="1"/>
  <c r="F322" i="1"/>
  <c r="E322" i="1"/>
  <c r="I321" i="1"/>
  <c r="H321" i="1"/>
  <c r="G321" i="1"/>
  <c r="F321" i="1"/>
  <c r="E321" i="1"/>
  <c r="D319" i="1"/>
  <c r="D318" i="1"/>
  <c r="D317" i="1"/>
  <c r="I316" i="1"/>
  <c r="H316" i="1"/>
  <c r="G316" i="1"/>
  <c r="F316" i="1"/>
  <c r="E316" i="1"/>
  <c r="D315" i="1"/>
  <c r="D314" i="1"/>
  <c r="D313" i="1"/>
  <c r="I312" i="1"/>
  <c r="H312" i="1"/>
  <c r="G312" i="1"/>
  <c r="F312" i="1"/>
  <c r="E312" i="1"/>
  <c r="I311" i="1"/>
  <c r="H311" i="1"/>
  <c r="G311" i="1"/>
  <c r="F311" i="1"/>
  <c r="E311" i="1"/>
  <c r="I310" i="1"/>
  <c r="H310" i="1"/>
  <c r="G310" i="1"/>
  <c r="F310" i="1"/>
  <c r="E310" i="1"/>
  <c r="I309" i="1"/>
  <c r="H309" i="1"/>
  <c r="G309" i="1"/>
  <c r="F309" i="1"/>
  <c r="E309" i="1"/>
  <c r="D303" i="1"/>
  <c r="D302" i="1"/>
  <c r="D301" i="1"/>
  <c r="I300" i="1"/>
  <c r="H300" i="1"/>
  <c r="G300" i="1"/>
  <c r="F300" i="1"/>
  <c r="E300" i="1"/>
  <c r="D299" i="1"/>
  <c r="D298" i="1"/>
  <c r="D297" i="1"/>
  <c r="I296" i="1"/>
  <c r="H296" i="1"/>
  <c r="G296" i="1"/>
  <c r="F296" i="1"/>
  <c r="E296" i="1"/>
  <c r="D295" i="1"/>
  <c r="D294" i="1"/>
  <c r="D293" i="1"/>
  <c r="I292" i="1"/>
  <c r="H292" i="1"/>
  <c r="G292" i="1"/>
  <c r="F292" i="1"/>
  <c r="E292" i="1"/>
  <c r="D291" i="1"/>
  <c r="D290" i="1"/>
  <c r="D289" i="1"/>
  <c r="I288" i="1"/>
  <c r="H288" i="1"/>
  <c r="G288" i="1"/>
  <c r="F288" i="1"/>
  <c r="E288" i="1"/>
  <c r="D287" i="1"/>
  <c r="D286" i="1"/>
  <c r="D285" i="1"/>
  <c r="I284" i="1"/>
  <c r="H284" i="1"/>
  <c r="G284" i="1"/>
  <c r="F284" i="1"/>
  <c r="E284" i="1"/>
  <c r="D283" i="1"/>
  <c r="D282" i="1"/>
  <c r="D281" i="1"/>
  <c r="I280" i="1"/>
  <c r="H280" i="1"/>
  <c r="G280" i="1"/>
  <c r="F280" i="1"/>
  <c r="E280" i="1"/>
  <c r="I279" i="1"/>
  <c r="H279" i="1"/>
  <c r="G279" i="1"/>
  <c r="F279" i="1"/>
  <c r="E279" i="1"/>
  <c r="I278" i="1"/>
  <c r="H278" i="1"/>
  <c r="G278" i="1"/>
  <c r="F278" i="1"/>
  <c r="E278" i="1"/>
  <c r="I277" i="1"/>
  <c r="H277" i="1"/>
  <c r="G277" i="1"/>
  <c r="F277" i="1"/>
  <c r="E277" i="1"/>
  <c r="D253" i="1"/>
  <c r="I252" i="1"/>
  <c r="H252" i="1"/>
  <c r="G252" i="1"/>
  <c r="F252" i="1"/>
  <c r="E252" i="1"/>
  <c r="D251" i="1"/>
  <c r="I250" i="1"/>
  <c r="H250" i="1"/>
  <c r="G250" i="1"/>
  <c r="E250" i="1"/>
  <c r="D249" i="1"/>
  <c r="I248" i="1"/>
  <c r="H248" i="1"/>
  <c r="G248" i="1"/>
  <c r="F248" i="1"/>
  <c r="E248" i="1"/>
  <c r="D247" i="1"/>
  <c r="I246" i="1"/>
  <c r="H246" i="1"/>
  <c r="G246" i="1"/>
  <c r="F246" i="1"/>
  <c r="E246" i="1"/>
  <c r="D245" i="1"/>
  <c r="D244" i="1"/>
  <c r="D243" i="1"/>
  <c r="I242" i="1"/>
  <c r="H242" i="1"/>
  <c r="G242" i="1"/>
  <c r="F242" i="1"/>
  <c r="E242" i="1"/>
  <c r="D241" i="1"/>
  <c r="I240" i="1"/>
  <c r="H240" i="1"/>
  <c r="G240" i="1"/>
  <c r="F240" i="1"/>
  <c r="E240" i="1"/>
  <c r="D239" i="1"/>
  <c r="I238" i="1"/>
  <c r="H238" i="1"/>
  <c r="G238" i="1"/>
  <c r="F238" i="1"/>
  <c r="E238" i="1"/>
  <c r="D237" i="1"/>
  <c r="I236" i="1"/>
  <c r="H236" i="1"/>
  <c r="G236" i="1"/>
  <c r="F236" i="1"/>
  <c r="E236" i="1"/>
  <c r="D235" i="1"/>
  <c r="I234" i="1"/>
  <c r="H234" i="1"/>
  <c r="G234" i="1"/>
  <c r="F234" i="1"/>
  <c r="E234" i="1"/>
  <c r="D233" i="1"/>
  <c r="I232" i="1"/>
  <c r="H232" i="1"/>
  <c r="G232" i="1"/>
  <c r="F232" i="1"/>
  <c r="E232" i="1"/>
  <c r="D231" i="1"/>
  <c r="I230" i="1"/>
  <c r="H230" i="1"/>
  <c r="G230" i="1"/>
  <c r="F230" i="1"/>
  <c r="E230" i="1"/>
  <c r="D229" i="1"/>
  <c r="I228" i="1"/>
  <c r="H228" i="1"/>
  <c r="G228" i="1"/>
  <c r="F228" i="1"/>
  <c r="E228" i="1"/>
  <c r="D227" i="1"/>
  <c r="I226" i="1"/>
  <c r="H226" i="1"/>
  <c r="G226" i="1"/>
  <c r="F226" i="1"/>
  <c r="E226" i="1"/>
  <c r="D225" i="1"/>
  <c r="I224" i="1"/>
  <c r="H224" i="1"/>
  <c r="G224" i="1"/>
  <c r="F224" i="1"/>
  <c r="E224" i="1"/>
  <c r="I223" i="1"/>
  <c r="H223" i="1"/>
  <c r="G223" i="1"/>
  <c r="F223" i="1"/>
  <c r="E223" i="1"/>
  <c r="D211" i="1"/>
  <c r="I210" i="1"/>
  <c r="H210" i="1"/>
  <c r="G210" i="1"/>
  <c r="F210" i="1"/>
  <c r="E210" i="1"/>
  <c r="D209" i="1"/>
  <c r="I208" i="1"/>
  <c r="H208" i="1"/>
  <c r="G208" i="1"/>
  <c r="F208" i="1"/>
  <c r="E208" i="1"/>
  <c r="I207" i="1"/>
  <c r="H207" i="1"/>
  <c r="G207" i="1"/>
  <c r="F207" i="1"/>
  <c r="E207" i="1"/>
  <c r="D193" i="1"/>
  <c r="I192" i="1"/>
  <c r="H192" i="1"/>
  <c r="G192" i="1"/>
  <c r="F192" i="1"/>
  <c r="E192" i="1"/>
  <c r="D191" i="1"/>
  <c r="I190" i="1"/>
  <c r="H190" i="1"/>
  <c r="G190" i="1"/>
  <c r="F190" i="1"/>
  <c r="E190" i="1"/>
  <c r="D189" i="1"/>
  <c r="I188" i="1"/>
  <c r="H188" i="1"/>
  <c r="G188" i="1"/>
  <c r="F188" i="1"/>
  <c r="E188" i="1"/>
  <c r="D187" i="1"/>
  <c r="I186" i="1"/>
  <c r="H186" i="1"/>
  <c r="G186" i="1"/>
  <c r="F186" i="1"/>
  <c r="E186" i="1"/>
  <c r="I185" i="1"/>
  <c r="H185" i="1"/>
  <c r="G185" i="1"/>
  <c r="F185" i="1"/>
  <c r="E185" i="1"/>
  <c r="D181" i="1"/>
  <c r="D180" i="1" s="1"/>
  <c r="D177" i="1"/>
  <c r="D176" i="1" s="1"/>
  <c r="D175" i="1"/>
  <c r="D174" i="1" s="1"/>
  <c r="D173" i="1"/>
  <c r="D172" i="1" s="1"/>
  <c r="I171" i="1"/>
  <c r="I170" i="1" s="1"/>
  <c r="H171" i="1"/>
  <c r="H170" i="1" s="1"/>
  <c r="G171" i="1"/>
  <c r="G170" i="1" s="1"/>
  <c r="F171" i="1"/>
  <c r="F170" i="1" s="1"/>
  <c r="E170" i="1"/>
  <c r="D169" i="1"/>
  <c r="D168" i="1" s="1"/>
  <c r="D163" i="1"/>
  <c r="D162" i="1" s="1"/>
  <c r="D161" i="1"/>
  <c r="D160" i="1" s="1"/>
  <c r="D159" i="1"/>
  <c r="D158" i="1" s="1"/>
  <c r="D157" i="1"/>
  <c r="D156" i="1" s="1"/>
  <c r="D155" i="1"/>
  <c r="D154" i="1" s="1"/>
  <c r="I153" i="1"/>
  <c r="H153" i="1"/>
  <c r="G153" i="1"/>
  <c r="F153" i="1"/>
  <c r="E153" i="1"/>
  <c r="E149" i="1" s="1"/>
  <c r="D151" i="1"/>
  <c r="D150" i="1" s="1"/>
  <c r="D137" i="1"/>
  <c r="D136" i="1" s="1"/>
  <c r="D135" i="1"/>
  <c r="D134" i="1" s="1"/>
  <c r="D133" i="1"/>
  <c r="D132" i="1" s="1"/>
  <c r="D131" i="1"/>
  <c r="D130" i="1" s="1"/>
  <c r="D129" i="1"/>
  <c r="D128" i="1" s="1"/>
  <c r="D127" i="1"/>
  <c r="D126" i="1" s="1"/>
  <c r="D125" i="1"/>
  <c r="D124" i="1" s="1"/>
  <c r="E123" i="1"/>
  <c r="E122" i="1" s="1"/>
  <c r="D83" i="1"/>
  <c r="I82" i="1"/>
  <c r="H82" i="1"/>
  <c r="G82" i="1"/>
  <c r="F82" i="1"/>
  <c r="E82" i="1"/>
  <c r="D81" i="1"/>
  <c r="I80" i="1"/>
  <c r="H80" i="1"/>
  <c r="G80" i="1"/>
  <c r="F80" i="1"/>
  <c r="E80" i="1"/>
  <c r="D79" i="1"/>
  <c r="I78" i="1"/>
  <c r="F78" i="1"/>
  <c r="E78" i="1"/>
  <c r="D77" i="1"/>
  <c r="I76" i="1"/>
  <c r="H76" i="1"/>
  <c r="G76" i="1"/>
  <c r="F76" i="1"/>
  <c r="E76" i="1"/>
  <c r="I75" i="1"/>
  <c r="H75" i="1"/>
  <c r="G75" i="1"/>
  <c r="F75" i="1"/>
  <c r="E75" i="1"/>
  <c r="D65" i="1"/>
  <c r="I64" i="1"/>
  <c r="H64" i="1"/>
  <c r="G64" i="1"/>
  <c r="F64" i="1"/>
  <c r="E64" i="1"/>
  <c r="D63" i="1"/>
  <c r="I62" i="1"/>
  <c r="F62" i="1"/>
  <c r="E62" i="1"/>
  <c r="D61" i="1"/>
  <c r="I60" i="1"/>
  <c r="H60" i="1"/>
  <c r="G60" i="1"/>
  <c r="F60" i="1"/>
  <c r="E60" i="1"/>
  <c r="D59" i="1"/>
  <c r="I58" i="1"/>
  <c r="H58" i="1"/>
  <c r="G58" i="1"/>
  <c r="F58" i="1"/>
  <c r="E58" i="1"/>
  <c r="D57" i="1"/>
  <c r="I56" i="1"/>
  <c r="H56" i="1"/>
  <c r="G56" i="1"/>
  <c r="F56" i="1"/>
  <c r="E56" i="1"/>
  <c r="D39" i="1"/>
  <c r="D38" i="1" s="1"/>
  <c r="D37" i="1"/>
  <c r="D36" i="1" s="1"/>
  <c r="D35" i="1"/>
  <c r="D34" i="1" s="1"/>
  <c r="D33" i="1"/>
  <c r="D32" i="1" s="1"/>
  <c r="E30" i="1"/>
  <c r="F305" i="1" l="1"/>
  <c r="H305" i="1"/>
  <c r="E306" i="1"/>
  <c r="G306" i="1"/>
  <c r="I306" i="1"/>
  <c r="F307" i="1"/>
  <c r="H307" i="1"/>
  <c r="H275" i="1" s="1"/>
  <c r="D1232" i="1"/>
  <c r="E305" i="1"/>
  <c r="G305" i="1"/>
  <c r="I305" i="1"/>
  <c r="F306" i="1"/>
  <c r="F274" i="1" s="1"/>
  <c r="H306" i="1"/>
  <c r="H274" i="1" s="1"/>
  <c r="E307" i="1"/>
  <c r="G307" i="1"/>
  <c r="G275" i="1" s="1"/>
  <c r="I307" i="1"/>
  <c r="I274" i="1"/>
  <c r="F149" i="1"/>
  <c r="F148" i="1" s="1"/>
  <c r="H149" i="1"/>
  <c r="G152" i="1"/>
  <c r="G149" i="1"/>
  <c r="G148" i="1" s="1"/>
  <c r="I152" i="1"/>
  <c r="I149" i="1"/>
  <c r="E152" i="1"/>
  <c r="F499" i="1"/>
  <c r="F498" i="1" s="1"/>
  <c r="F504" i="1"/>
  <c r="H499" i="1"/>
  <c r="H498" i="1" s="1"/>
  <c r="H504" i="1"/>
  <c r="D254" i="1"/>
  <c r="F152" i="1"/>
  <c r="H148" i="1"/>
  <c r="H152" i="1"/>
  <c r="I1180" i="1"/>
  <c r="D212" i="1"/>
  <c r="F1124" i="1"/>
  <c r="D407" i="1"/>
  <c r="D406" i="1" s="1"/>
  <c r="G28" i="1"/>
  <c r="F28" i="1"/>
  <c r="H28" i="1"/>
  <c r="I1088" i="1"/>
  <c r="D1156" i="1"/>
  <c r="D1204" i="1"/>
  <c r="F1180" i="1"/>
  <c r="H1180" i="1"/>
  <c r="I1124" i="1"/>
  <c r="D1128" i="1"/>
  <c r="H320" i="1"/>
  <c r="D844" i="1"/>
  <c r="I1036" i="1"/>
  <c r="F1088" i="1"/>
  <c r="H1088" i="1"/>
  <c r="H1124" i="1"/>
  <c r="F944" i="1"/>
  <c r="D628" i="1"/>
  <c r="D900" i="1"/>
  <c r="D956" i="1"/>
  <c r="G328" i="1"/>
  <c r="I340" i="1"/>
  <c r="G779" i="1"/>
  <c r="D840" i="1"/>
  <c r="F876" i="1"/>
  <c r="F1036" i="1"/>
  <c r="H1036" i="1"/>
  <c r="D708" i="1"/>
  <c r="D1104" i="1"/>
  <c r="D1108" i="1"/>
  <c r="D344" i="1"/>
  <c r="D592" i="1"/>
  <c r="D1008" i="1"/>
  <c r="D1112" i="1"/>
  <c r="F340" i="1"/>
  <c r="H340" i="1"/>
  <c r="D342" i="1"/>
  <c r="I384" i="1"/>
  <c r="D558" i="1"/>
  <c r="H588" i="1"/>
  <c r="D664" i="1"/>
  <c r="F992" i="1"/>
  <c r="F275" i="1"/>
  <c r="F556" i="1"/>
  <c r="H556" i="1"/>
  <c r="D557" i="1"/>
  <c r="D559" i="1"/>
  <c r="F588" i="1"/>
  <c r="F656" i="1"/>
  <c r="E832" i="1"/>
  <c r="I832" i="1"/>
  <c r="D560" i="1"/>
  <c r="D604" i="1"/>
  <c r="D40" i="1"/>
  <c r="D392" i="1"/>
  <c r="I308" i="1"/>
  <c r="F320" i="1"/>
  <c r="I206" i="1"/>
  <c r="E276" i="1"/>
  <c r="G276" i="1"/>
  <c r="I276" i="1"/>
  <c r="F308" i="1"/>
  <c r="H308" i="1"/>
  <c r="E308" i="1"/>
  <c r="G308" i="1"/>
  <c r="E340" i="1"/>
  <c r="G364" i="1"/>
  <c r="D376" i="1"/>
  <c r="D884" i="1"/>
  <c r="D1188" i="1"/>
  <c r="D194" i="1"/>
  <c r="E328" i="1"/>
  <c r="I328" i="1"/>
  <c r="F364" i="1"/>
  <c r="G340" i="1"/>
  <c r="D171" i="1"/>
  <c r="D170" i="1" s="1"/>
  <c r="E184" i="1"/>
  <c r="E320" i="1"/>
  <c r="F328" i="1"/>
  <c r="D439" i="1"/>
  <c r="D438" i="1" s="1"/>
  <c r="D892" i="1"/>
  <c r="D1144" i="1"/>
  <c r="D110" i="1"/>
  <c r="D312" i="1"/>
  <c r="D336" i="1"/>
  <c r="D836" i="1"/>
  <c r="D1196" i="1"/>
  <c r="D95" i="1"/>
  <c r="D94" i="1" s="1"/>
  <c r="D230" i="1"/>
  <c r="H276" i="1"/>
  <c r="D324" i="1"/>
  <c r="G123" i="1"/>
  <c r="I364" i="1"/>
  <c r="D365" i="1"/>
  <c r="G320" i="1"/>
  <c r="D185" i="1"/>
  <c r="D184" i="1" s="1"/>
  <c r="G184" i="1"/>
  <c r="I184" i="1"/>
  <c r="H184" i="1"/>
  <c r="D223" i="1"/>
  <c r="G222" i="1"/>
  <c r="I222" i="1"/>
  <c r="F222" i="1"/>
  <c r="H328" i="1"/>
  <c r="D153" i="1"/>
  <c r="D152" i="1" s="1"/>
  <c r="D192" i="1"/>
  <c r="F206" i="1"/>
  <c r="H206" i="1"/>
  <c r="E206" i="1"/>
  <c r="D226" i="1"/>
  <c r="D652" i="1"/>
  <c r="D188" i="1"/>
  <c r="D250" i="1"/>
  <c r="F276" i="1"/>
  <c r="D296" i="1"/>
  <c r="I648" i="1"/>
  <c r="D1044" i="1"/>
  <c r="D1090" i="1"/>
  <c r="D612" i="1"/>
  <c r="I123" i="1"/>
  <c r="F184" i="1"/>
  <c r="H222" i="1"/>
  <c r="D242" i="1"/>
  <c r="D288" i="1"/>
  <c r="I320" i="1"/>
  <c r="H364" i="1"/>
  <c r="D596" i="1"/>
  <c r="D988" i="1"/>
  <c r="E1124" i="1"/>
  <c r="D1176" i="1"/>
  <c r="G206" i="1"/>
  <c r="D352" i="1"/>
  <c r="D360" i="1"/>
  <c r="D368" i="1"/>
  <c r="D572" i="1"/>
  <c r="D672" i="1"/>
  <c r="H778" i="1"/>
  <c r="D872" i="1"/>
  <c r="G1036" i="1"/>
  <c r="E1180" i="1"/>
  <c r="D55" i="1"/>
  <c r="G54" i="1"/>
  <c r="I54" i="1"/>
  <c r="F384" i="1"/>
  <c r="H384" i="1"/>
  <c r="F648" i="1"/>
  <c r="H648" i="1"/>
  <c r="E648" i="1"/>
  <c r="G656" i="1"/>
  <c r="I656" i="1"/>
  <c r="D659" i="1"/>
  <c r="E777" i="1"/>
  <c r="G780" i="1"/>
  <c r="I780" i="1"/>
  <c r="F778" i="1"/>
  <c r="D783" i="1"/>
  <c r="I779" i="1"/>
  <c r="D864" i="1"/>
  <c r="D868" i="1"/>
  <c r="G876" i="1"/>
  <c r="I876" i="1"/>
  <c r="D879" i="1"/>
  <c r="D924" i="1"/>
  <c r="D933" i="1"/>
  <c r="G932" i="1"/>
  <c r="I932" i="1"/>
  <c r="F932" i="1"/>
  <c r="H932" i="1"/>
  <c r="D935" i="1"/>
  <c r="D945" i="1"/>
  <c r="G944" i="1"/>
  <c r="I944" i="1"/>
  <c r="D947" i="1"/>
  <c r="D972" i="1"/>
  <c r="D980" i="1"/>
  <c r="D984" i="1"/>
  <c r="G992" i="1"/>
  <c r="I992" i="1"/>
  <c r="D995" i="1"/>
  <c r="E1036" i="1"/>
  <c r="D1183" i="1"/>
  <c r="D624" i="1"/>
  <c r="D1060" i="1"/>
  <c r="D321" i="1"/>
  <c r="D343" i="1"/>
  <c r="D386" i="1"/>
  <c r="D908" i="1"/>
  <c r="H944" i="1"/>
  <c r="D1236" i="1"/>
  <c r="D792" i="1"/>
  <c r="D940" i="1"/>
  <c r="D1076" i="1"/>
  <c r="D1212" i="1"/>
  <c r="D1220" i="1"/>
  <c r="D210" i="1"/>
  <c r="D323" i="1"/>
  <c r="G384" i="1"/>
  <c r="D724" i="1"/>
  <c r="D740" i="1"/>
  <c r="D772" i="1"/>
  <c r="I777" i="1"/>
  <c r="D804" i="1"/>
  <c r="D812" i="1"/>
  <c r="D1092" i="1"/>
  <c r="D1216" i="1"/>
  <c r="F54" i="1"/>
  <c r="F780" i="1"/>
  <c r="D856" i="1"/>
  <c r="D1024" i="1"/>
  <c r="D1032" i="1"/>
  <c r="D1038" i="1"/>
  <c r="D1182" i="1"/>
  <c r="D380" i="1"/>
  <c r="E384" i="1"/>
  <c r="D1068" i="1"/>
  <c r="F74" i="1"/>
  <c r="D322" i="1"/>
  <c r="D620" i="1"/>
  <c r="D820" i="1"/>
  <c r="E1088" i="1"/>
  <c r="D1120" i="1"/>
  <c r="D1136" i="1"/>
  <c r="D1140" i="1"/>
  <c r="D1184" i="1"/>
  <c r="D732" i="1"/>
  <c r="D736" i="1"/>
  <c r="D60" i="1"/>
  <c r="D64" i="1"/>
  <c r="D82" i="1"/>
  <c r="D234" i="1"/>
  <c r="D367" i="1"/>
  <c r="D564" i="1"/>
  <c r="D1072" i="1"/>
  <c r="H54" i="1"/>
  <c r="D190" i="1"/>
  <c r="D238" i="1"/>
  <c r="D240" i="1"/>
  <c r="D278" i="1"/>
  <c r="D280" i="1"/>
  <c r="D284" i="1"/>
  <c r="D309" i="1"/>
  <c r="D568" i="1"/>
  <c r="G648" i="1"/>
  <c r="D668" i="1"/>
  <c r="D716" i="1"/>
  <c r="D720" i="1"/>
  <c r="D756" i="1"/>
  <c r="D764" i="1"/>
  <c r="D768" i="1"/>
  <c r="D816" i="1"/>
  <c r="D880" i="1"/>
  <c r="D896" i="1"/>
  <c r="D916" i="1"/>
  <c r="D920" i="1"/>
  <c r="D1016" i="1"/>
  <c r="D1164" i="1"/>
  <c r="D1200" i="1"/>
  <c r="D1228" i="1"/>
  <c r="D78" i="1"/>
  <c r="D80" i="1"/>
  <c r="F123" i="1"/>
  <c r="H123" i="1"/>
  <c r="D580" i="1"/>
  <c r="D608" i="1"/>
  <c r="D636" i="1"/>
  <c r="D644" i="1"/>
  <c r="D796" i="1"/>
  <c r="D964" i="1"/>
  <c r="D1000" i="1"/>
  <c r="D1096" i="1"/>
  <c r="D1126" i="1"/>
  <c r="D1152" i="1"/>
  <c r="D208" i="1"/>
  <c r="D224" i="1"/>
  <c r="D232" i="1"/>
  <c r="D246" i="1"/>
  <c r="D248" i="1"/>
  <c r="D277" i="1"/>
  <c r="D279" i="1"/>
  <c r="D310" i="1"/>
  <c r="D341" i="1"/>
  <c r="H552" i="1"/>
  <c r="D584" i="1"/>
  <c r="D600" i="1"/>
  <c r="D616" i="1"/>
  <c r="D632" i="1"/>
  <c r="D660" i="1"/>
  <c r="D700" i="1"/>
  <c r="D704" i="1"/>
  <c r="H780" i="1"/>
  <c r="D800" i="1"/>
  <c r="D828" i="1"/>
  <c r="H876" i="1"/>
  <c r="D888" i="1"/>
  <c r="D904" i="1"/>
  <c r="E932" i="1"/>
  <c r="D934" i="1"/>
  <c r="D936" i="1"/>
  <c r="D946" i="1"/>
  <c r="D948" i="1"/>
  <c r="D952" i="1"/>
  <c r="H992" i="1"/>
  <c r="D1020" i="1"/>
  <c r="D1052" i="1"/>
  <c r="D1056" i="1"/>
  <c r="D1084" i="1"/>
  <c r="G1124" i="1"/>
  <c r="D1168" i="1"/>
  <c r="E28" i="1"/>
  <c r="I28" i="1"/>
  <c r="D56" i="1"/>
  <c r="D58" i="1"/>
  <c r="D75" i="1"/>
  <c r="D74" i="1" s="1"/>
  <c r="G74" i="1"/>
  <c r="I74" i="1"/>
  <c r="H74" i="1"/>
  <c r="E148" i="1"/>
  <c r="I148" i="1"/>
  <c r="D300" i="1"/>
  <c r="D311" i="1"/>
  <c r="D316" i="1"/>
  <c r="D388" i="1"/>
  <c r="H656" i="1"/>
  <c r="D748" i="1"/>
  <c r="D752" i="1"/>
  <c r="D788" i="1"/>
  <c r="G778" i="1"/>
  <c r="I778" i="1"/>
  <c r="F779" i="1"/>
  <c r="H779" i="1"/>
  <c r="D848" i="1"/>
  <c r="D852" i="1"/>
  <c r="D968" i="1"/>
  <c r="D1004" i="1"/>
  <c r="D1040" i="1"/>
  <c r="G1088" i="1"/>
  <c r="D1132" i="1"/>
  <c r="D1148" i="1"/>
  <c r="D1160" i="1"/>
  <c r="G1180" i="1"/>
  <c r="D1192" i="1"/>
  <c r="D1208" i="1"/>
  <c r="D1224" i="1"/>
  <c r="F552" i="1"/>
  <c r="D467" i="1"/>
  <c r="D466" i="1" s="1"/>
  <c r="D505" i="1"/>
  <c r="D504" i="1" s="1"/>
  <c r="E498" i="1"/>
  <c r="G499" i="1"/>
  <c r="G498" i="1" s="1"/>
  <c r="I499" i="1"/>
  <c r="I498" i="1" s="1"/>
  <c r="D589" i="1"/>
  <c r="E588" i="1"/>
  <c r="G588" i="1"/>
  <c r="I588" i="1"/>
  <c r="D591" i="1"/>
  <c r="D650" i="1"/>
  <c r="D207" i="1"/>
  <c r="D228" i="1"/>
  <c r="D236" i="1"/>
  <c r="D252" i="1"/>
  <c r="D292" i="1"/>
  <c r="G273" i="1"/>
  <c r="I273" i="1"/>
  <c r="I275" i="1"/>
  <c r="I10" i="1" s="1"/>
  <c r="D348" i="1"/>
  <c r="D372" i="1"/>
  <c r="G777" i="1"/>
  <c r="E779" i="1"/>
  <c r="G832" i="1"/>
  <c r="E944" i="1"/>
  <c r="D657" i="1"/>
  <c r="E656" i="1"/>
  <c r="D781" i="1"/>
  <c r="E780" i="1"/>
  <c r="F832" i="1"/>
  <c r="F777" i="1"/>
  <c r="H832" i="1"/>
  <c r="H777" i="1"/>
  <c r="D834" i="1"/>
  <c r="E778" i="1"/>
  <c r="D877" i="1"/>
  <c r="E876" i="1"/>
  <c r="D993" i="1"/>
  <c r="E992" i="1"/>
  <c r="D31" i="1"/>
  <c r="D30" i="1" s="1"/>
  <c r="E54" i="1"/>
  <c r="D62" i="1"/>
  <c r="D76" i="1"/>
  <c r="D186" i="1"/>
  <c r="D356" i="1"/>
  <c r="D366" i="1"/>
  <c r="G274" i="1"/>
  <c r="D385" i="1"/>
  <c r="D387" i="1"/>
  <c r="D451" i="1"/>
  <c r="D450" i="1" s="1"/>
  <c r="D513" i="1"/>
  <c r="D512" i="1" s="1"/>
  <c r="D576" i="1"/>
  <c r="D590" i="1"/>
  <c r="D640" i="1"/>
  <c r="D649" i="1"/>
  <c r="D651" i="1"/>
  <c r="D658" i="1"/>
  <c r="D676" i="1"/>
  <c r="D712" i="1"/>
  <c r="D728" i="1"/>
  <c r="D744" i="1"/>
  <c r="D760" i="1"/>
  <c r="D782" i="1"/>
  <c r="D784" i="1"/>
  <c r="D808" i="1"/>
  <c r="D824" i="1"/>
  <c r="D833" i="1"/>
  <c r="D835" i="1"/>
  <c r="D860" i="1"/>
  <c r="D878" i="1"/>
  <c r="D912" i="1"/>
  <c r="D928" i="1"/>
  <c r="D960" i="1"/>
  <c r="D976" i="1"/>
  <c r="D994" i="1"/>
  <c r="D996" i="1"/>
  <c r="D1012" i="1"/>
  <c r="D1028" i="1"/>
  <c r="D1037" i="1"/>
  <c r="D1039" i="1"/>
  <c r="D1048" i="1"/>
  <c r="D1064" i="1"/>
  <c r="D1080" i="1"/>
  <c r="D1089" i="1"/>
  <c r="D1091" i="1"/>
  <c r="D1100" i="1"/>
  <c r="D1116" i="1"/>
  <c r="D1125" i="1"/>
  <c r="D1127" i="1"/>
  <c r="D1181" i="1"/>
  <c r="D330" i="1"/>
  <c r="E74" i="1"/>
  <c r="D329" i="1"/>
  <c r="D331" i="1"/>
  <c r="E222" i="1"/>
  <c r="E364" i="1"/>
  <c r="G10" i="1" l="1"/>
  <c r="I8" i="1"/>
  <c r="G8" i="1"/>
  <c r="H122" i="1"/>
  <c r="H9" i="1"/>
  <c r="H10" i="1"/>
  <c r="F122" i="1"/>
  <c r="F9" i="1"/>
  <c r="I122" i="1"/>
  <c r="I9" i="1"/>
  <c r="I7" i="1" s="1"/>
  <c r="G122" i="1"/>
  <c r="G9" i="1"/>
  <c r="F10" i="1"/>
  <c r="D149" i="1"/>
  <c r="D148" i="1" s="1"/>
  <c r="H304" i="1"/>
  <c r="D1180" i="1"/>
  <c r="D308" i="1"/>
  <c r="D1124" i="1"/>
  <c r="D944" i="1"/>
  <c r="D932" i="1"/>
  <c r="D340" i="1"/>
  <c r="G776" i="1"/>
  <c r="D1088" i="1"/>
  <c r="I776" i="1"/>
  <c r="D1036" i="1"/>
  <c r="D435" i="1"/>
  <c r="D434" i="1" s="1"/>
  <c r="G304" i="1"/>
  <c r="D206" i="1"/>
  <c r="I304" i="1"/>
  <c r="D222" i="1"/>
  <c r="D556" i="1"/>
  <c r="D123" i="1"/>
  <c r="D122" i="1" s="1"/>
  <c r="F304" i="1"/>
  <c r="F273" i="1"/>
  <c r="H273" i="1"/>
  <c r="D384" i="1"/>
  <c r="D832" i="1"/>
  <c r="D648" i="1"/>
  <c r="D54" i="1"/>
  <c r="D320" i="1"/>
  <c r="D364" i="1"/>
  <c r="D778" i="1"/>
  <c r="H776" i="1"/>
  <c r="D779" i="1"/>
  <c r="D554" i="1"/>
  <c r="D555" i="1"/>
  <c r="I552" i="1"/>
  <c r="G552" i="1"/>
  <c r="D777" i="1"/>
  <c r="D29" i="1"/>
  <c r="D28" i="1" s="1"/>
  <c r="D276" i="1"/>
  <c r="D499" i="1"/>
  <c r="D498" i="1" s="1"/>
  <c r="D992" i="1"/>
  <c r="D876" i="1"/>
  <c r="D780" i="1"/>
  <c r="D656" i="1"/>
  <c r="F776" i="1"/>
  <c r="E552" i="1"/>
  <c r="D553" i="1"/>
  <c r="D465" i="1"/>
  <c r="D464" i="1" s="1"/>
  <c r="E776" i="1"/>
  <c r="D588" i="1"/>
  <c r="D328" i="1"/>
  <c r="E275" i="1"/>
  <c r="E10" i="1" s="1"/>
  <c r="D307" i="1"/>
  <c r="I272" i="1"/>
  <c r="G272" i="1"/>
  <c r="E304" i="1"/>
  <c r="E273" i="1"/>
  <c r="E8" i="1" s="1"/>
  <c r="D305" i="1"/>
  <c r="E274" i="1"/>
  <c r="E9" i="1" s="1"/>
  <c r="D306" i="1"/>
  <c r="D9" i="1" l="1"/>
  <c r="D10" i="1"/>
  <c r="G7" i="1"/>
  <c r="E7" i="1"/>
  <c r="F272" i="1"/>
  <c r="F8" i="1"/>
  <c r="F7" i="1" s="1"/>
  <c r="D552" i="1"/>
  <c r="H272" i="1"/>
  <c r="H8" i="1"/>
  <c r="H7" i="1" s="1"/>
  <c r="D776" i="1"/>
  <c r="E272" i="1"/>
  <c r="D273" i="1"/>
  <c r="D274" i="1"/>
  <c r="D275" i="1"/>
  <c r="D304" i="1"/>
  <c r="D8" i="1" l="1"/>
  <c r="D7" i="1" s="1"/>
  <c r="D272" i="1"/>
</calcChain>
</file>

<file path=xl/sharedStrings.xml><?xml version="1.0" encoding="utf-8"?>
<sst xmlns="http://schemas.openxmlformats.org/spreadsheetml/2006/main" count="1441" uniqueCount="991">
  <si>
    <t>Программные мероприятия, объемы и источники финансирования программы комплексноого  социально-экономического развития Можайского муниципального района Московской области на 2013-2015 годы</t>
  </si>
  <si>
    <t>№ п/п</t>
  </si>
  <si>
    <t>Наименование мероприятий</t>
  </si>
  <si>
    <t>Срок реализации</t>
  </si>
  <si>
    <t>Общий объем финансирования, млн.руб.</t>
  </si>
  <si>
    <t>в том числе</t>
  </si>
  <si>
    <t>Ожидаемый результат выполнения мероприятия (показатели в натуральном и стоимостном выражении)</t>
  </si>
  <si>
    <t xml:space="preserve">    Бюджет муниципального района, млн.руб.</t>
  </si>
  <si>
    <t>Бюджет поселения, млн.руб.</t>
  </si>
  <si>
    <t>планируемое привлечение средств из:</t>
  </si>
  <si>
    <t>федерального бюджета*, млн.руб.</t>
  </si>
  <si>
    <t>бюджета Московской области, млн.руб.</t>
  </si>
  <si>
    <t>внебюджетных (привлеченных) источников, млн.руб.</t>
  </si>
  <si>
    <t>Всего по Программе</t>
  </si>
  <si>
    <t>Всего</t>
  </si>
  <si>
    <t>в том числе по мероприятиям:</t>
  </si>
  <si>
    <t>Долгосрочная целевая программа Можайского муниципального района "Русский язык" на 2012-2015 годы</t>
  </si>
  <si>
    <t>1.1.</t>
  </si>
  <si>
    <r>
      <t xml:space="preserve">Мероприятие № 1                                </t>
    </r>
    <r>
      <rPr>
        <sz val="8"/>
        <rFont val="Times New Roman"/>
        <family val="1"/>
        <charset val="204"/>
      </rPr>
      <t>Обеспечение реализации функции русского языка как государственного языка Российской Федерации</t>
    </r>
  </si>
  <si>
    <t>Итого</t>
  </si>
  <si>
    <t>1.2.</t>
  </si>
  <si>
    <t>1.3.</t>
  </si>
  <si>
    <t>2.1.</t>
  </si>
  <si>
    <t>Повышение качества медицинской помощи</t>
  </si>
  <si>
    <t>2.2.</t>
  </si>
  <si>
    <t>2.3.</t>
  </si>
  <si>
    <t>Муниципальная программа Можайского муниципального района "Здравоохранение Можайского муниципального района на 2014-2016 годы"</t>
  </si>
  <si>
    <t>3.1.</t>
  </si>
  <si>
    <t>3.1.2.</t>
  </si>
  <si>
    <t>Реконструкция здания поликлинического отделения МУЗ "Уваровская РБ" (после включения данного объекта в государственную программу Московской области "Здравоохранение Подмосковья" на 2014-2020 годы)</t>
  </si>
  <si>
    <t>3.2.</t>
  </si>
  <si>
    <t>3.3.</t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</si>
  <si>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Совершенствование оказания специализированной медицинской помощи</t>
    </r>
  </si>
  <si>
    <t>Создание травмотологического центра 3-го уровня в МУЗ "Можайская ЦРБ" и приобретение медицинского оборудования для проведения плазмофереза</t>
  </si>
  <si>
    <t>3.4.</t>
  </si>
  <si>
    <r>
      <rPr>
        <b/>
        <sz val="8"/>
        <rFont val="Times New Roman"/>
        <family val="1"/>
        <charset val="204"/>
      </rPr>
      <t>Мероприятие № 5</t>
    </r>
    <r>
      <rPr>
        <sz val="8"/>
        <rFont val="Times New Roman"/>
        <family val="1"/>
        <charset val="204"/>
      </rPr>
      <t xml:space="preserve">                                   Совершенствование системы лекарственного обеспечения населения Можайского муниципального района, в том числе в амбулаторных условиях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</si>
  <si>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Кадровое обеспечение здравоохранения Можайского муниципального района</t>
    </r>
  </si>
  <si>
    <t>Муниципальная целевая программа "Развитие малого и среднего предпринимательства в Можайском муниципальном районе на 2012-2015 годы"</t>
  </si>
  <si>
    <t>4.1.</t>
  </si>
  <si>
    <t>Долгосрочная муниципальная программа "Молодежь - планета будущего" на 2012-2014 гг."</t>
  </si>
  <si>
    <t>5.1.</t>
  </si>
  <si>
    <t>5.2.</t>
  </si>
  <si>
    <t>Долгосрочная целевая программа Можайского муниципального района "Профилактика преступлений и иных правонарушений на территории Можайского муниципального района на 2012-2014 годы"</t>
  </si>
  <si>
    <t>6.2.</t>
  </si>
  <si>
    <t>6.3.</t>
  </si>
  <si>
    <t>6.4.</t>
  </si>
  <si>
    <t>Целевая программа "Информатизация и телекоммуникация Можайского муниципального района на 2011-2013 годы"</t>
  </si>
  <si>
    <t>7.1.</t>
  </si>
  <si>
    <t>7.2.</t>
  </si>
  <si>
    <t>7.3.</t>
  </si>
  <si>
    <r>
      <t xml:space="preserve">Мероприятиу № 3                               </t>
    </r>
    <r>
      <rPr>
        <sz val="8"/>
        <rFont val="Times New Roman"/>
        <family val="1"/>
        <charset val="204"/>
      </rPr>
      <t>Приобретение аппаратных средств</t>
    </r>
  </si>
  <si>
    <t xml:space="preserve">Снижение административных барьеров и повышение качества предоставления государственных и муниципальных услуг </t>
  </si>
  <si>
    <t>Проектные работы по электроснабжению здания администрации можайского муниципального района и помещения многофункционального центра</t>
  </si>
  <si>
    <t>Строительно-монтажные работы по электроснабжению здания администрации Можайского муниципального района и помещения многофункционального центра</t>
  </si>
  <si>
    <t>Строительно-монтажные работы                               по электроснабжению, в том числе работы по присоединению к электрическим сетям</t>
  </si>
  <si>
    <t>Устройство автостоянки многофункционального центра</t>
  </si>
  <si>
    <t>Ремонт помещения многофункционального центра</t>
  </si>
  <si>
    <t>Материально-техническое оснащение многофункционального центра</t>
  </si>
  <si>
    <t>Муниципальная программа "Информатизация и телекоммуникация Можайского муниципального района на 2014-2016 годы"</t>
  </si>
  <si>
    <t>8.1.</t>
  </si>
  <si>
    <t>8.2.</t>
  </si>
  <si>
    <t>8.3.</t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</si>
  <si>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Приобретение аппаратных средств</t>
    </r>
  </si>
  <si>
    <t>8.4.</t>
  </si>
  <si>
    <t>Долгосрочная целевая программа "Развитие образования в Можайском муниципальном районе на 2011-2013 годы"</t>
  </si>
  <si>
    <t>9.1.</t>
  </si>
  <si>
    <t>Приобретение оборудования, мебели и ремонтные работы (ремонт электропроводки в МОУ Тропаревская СОШ, ремонт отопительной системы в МДОУ №12 г.Можайска, ремонт отопительной системы в МДОУ №13 п.Строитель, ремонт фасада здания МДОУ №29 п.Спутник)</t>
  </si>
  <si>
    <t>9.2.</t>
  </si>
  <si>
    <t>Установка видеонаблюдения, металлических дверей, ремонт и установка ограждений</t>
  </si>
  <si>
    <t>9.3.</t>
  </si>
  <si>
    <t>Муниципальная программа "Развитие образования в Можайском муниципальном районе на 2014-2016 годы"</t>
  </si>
  <si>
    <t>10.1.</t>
  </si>
  <si>
    <t>Проведение районных олимпиад</t>
  </si>
  <si>
    <t>10.2.</t>
  </si>
  <si>
    <t>Капитальный ремонт кровель, фасадов, систем отопления в детских дошкольных учреждениях</t>
  </si>
  <si>
    <t>Проведение ремонтных работ: в МДОУ №7 п.Гидроузел, МДОУ №34 п.Уваровка, МДОУ №3 г.Можайска, МДОУ №28 д.Клементьево, МДОУ №5 г.Можайска, МДОУ №13 п. Строитель, МДОУ № 17 п.Колычево, МДОУ № 31 д. Синичино</t>
  </si>
  <si>
    <r>
      <t xml:space="preserve"> </t>
    </r>
    <r>
      <rPr>
        <sz val="8"/>
        <rFont val="Times New Roman"/>
        <family val="1"/>
        <charset val="204"/>
      </rPr>
      <t>Капитальный ремонт кровель, фасадов, систем отопления, систем канализации, спортивных залов, освещения в общеобразовательных школах</t>
    </r>
  </si>
  <si>
    <t>Приобретение автобусов для доставки обучающихся в муниципальные общеобразовательные учреждения</t>
  </si>
  <si>
    <t>Закупка технологического, учебного  оборудования и мебели для муниципальных образовательных учреждений-победителей областных конкурсов</t>
  </si>
  <si>
    <t>Закупка оборудования, мебели для оснащения общеобразовательных школ</t>
  </si>
  <si>
    <t>10.3.</t>
  </si>
  <si>
    <t>10.4.</t>
  </si>
  <si>
    <t>Пристройка к зданию МДОУ №4 г.Можайска на 40 мест</t>
  </si>
  <si>
    <t>Проектирование и строительство здания детского сада на 220 мест по ул. Полосухина г.Можайск</t>
  </si>
  <si>
    <t>Проектирование и строительство детского сада на 60 мест в р.п. Уваровка</t>
  </si>
  <si>
    <t>Проектирование и строительство здания детского сада на 60 мест с.Тропарево</t>
  </si>
  <si>
    <t>Муниципальная долгосрочная целевая программа "Развитие системы отдыха и оздоровления детей в Можайском муниципальном районе в 2012-2015 годах"</t>
  </si>
  <si>
    <t>11.1.</t>
  </si>
  <si>
    <t>Создание оптимальных условий, обеспечивающих полноценный отдых детей</t>
  </si>
  <si>
    <t>11.2.</t>
  </si>
  <si>
    <r>
      <t xml:space="preserve">Мероприятие № 2                                       </t>
    </r>
    <r>
      <rPr>
        <sz val="8"/>
        <rFont val="Times New Roman"/>
        <family val="1"/>
        <charset val="204"/>
      </rPr>
      <t xml:space="preserve">Обеспечение отдыха, оздоровления детей, проживающих в Можайском муниципальном районе                                     </t>
    </r>
  </si>
  <si>
    <t>Создание оптимальных условий, обеспечивающих полноценный отдых и оздоровление детей</t>
  </si>
  <si>
    <t>11.3.</t>
  </si>
  <si>
    <t>11.4.</t>
  </si>
  <si>
    <t>Увеличение доли детей, занятых в летнее каникулярное время (создание трудовых бригад, трудовых звеньев, отрядов вожатых)</t>
  </si>
  <si>
    <t>Муниципальная целевая программа "Сохранение и развитие культуры в муниципальном образовании "Можайский муниципальный район Московской области" "Культура 2011-2013 гг."</t>
  </si>
  <si>
    <t>12.1.</t>
  </si>
  <si>
    <t>12.2.</t>
  </si>
  <si>
    <t>Муниципальная целевая программа "Энергосбережение и повышение энергетической эффективности на территории Можайского муниципального района на 2010-2015 годы"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</si>
  <si>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Установка узлов учета холодного водоснабжения в учреждениях образования</t>
    </r>
  </si>
  <si>
    <t>13.2.</t>
  </si>
  <si>
    <t>13.3.</t>
  </si>
  <si>
    <t>13.4.</t>
  </si>
  <si>
    <r>
      <rPr>
        <b/>
        <sz val="8"/>
        <rFont val="Times New Roman"/>
        <family val="1"/>
        <charset val="204"/>
      </rPr>
      <t xml:space="preserve">Мероприятие № 5  </t>
    </r>
    <r>
      <rPr>
        <sz val="8"/>
        <rFont val="Times New Roman"/>
        <family val="1"/>
        <charset val="204"/>
      </rPr>
      <t xml:space="preserve">                                   Установка металлических дверей в учреждениях образования</t>
    </r>
  </si>
  <si>
    <r>
      <rPr>
        <b/>
        <sz val="8"/>
        <rFont val="Times New Roman"/>
        <family val="1"/>
        <charset val="204"/>
      </rPr>
      <t xml:space="preserve">Мероприятие № 8  </t>
    </r>
    <r>
      <rPr>
        <sz val="8"/>
        <rFont val="Times New Roman"/>
        <family val="1"/>
        <charset val="204"/>
      </rPr>
      <t xml:space="preserve">                                            Теплоизоляция пола, потолков, крыши</t>
    </r>
  </si>
  <si>
    <r>
      <rPr>
        <b/>
        <sz val="8"/>
        <rFont val="Times New Roman"/>
        <family val="1"/>
        <charset val="204"/>
      </rPr>
      <t>Мероприятие № 9</t>
    </r>
    <r>
      <rPr>
        <sz val="8"/>
        <rFont val="Times New Roman"/>
        <family val="1"/>
        <charset val="204"/>
      </rPr>
      <t xml:space="preserve">                                                   Замена электропроводки</t>
    </r>
  </si>
  <si>
    <r>
      <rPr>
        <b/>
        <sz val="8"/>
        <rFont val="Times New Roman"/>
        <family val="1"/>
        <charset val="204"/>
      </rPr>
      <t>Мероприятие № 11</t>
    </r>
    <r>
      <rPr>
        <sz val="8"/>
        <rFont val="Times New Roman"/>
        <family val="1"/>
        <charset val="204"/>
      </rPr>
      <t xml:space="preserve">                                      Ремонт кровли</t>
    </r>
  </si>
  <si>
    <t xml:space="preserve">Программа правительства Московской области "Развитие газификации в Московской области до 2017 года"                                     </t>
  </si>
  <si>
    <t>14.1.</t>
  </si>
  <si>
    <r>
      <t xml:space="preserve">Мероприятие № 1                                     </t>
    </r>
    <r>
      <rPr>
        <sz val="10"/>
        <rFont val="Times New Roman"/>
        <family val="1"/>
        <charset val="204"/>
      </rPr>
      <t>Строительство газопроводов высокого давления</t>
    </r>
  </si>
  <si>
    <t xml:space="preserve">С целью создания условий для газификации населенных пунктов района будет проложено 83,06 км газопроводов высокого давления. </t>
  </si>
  <si>
    <t>Создание условий для газификации населенных пунктов СП Дровнинское</t>
  </si>
  <si>
    <t>Создание условий для газификации населенных пунктов СП Замошинское</t>
  </si>
  <si>
    <r>
      <rPr>
        <b/>
        <sz val="8"/>
        <rFont val="Times New Roman"/>
        <family val="1"/>
        <charset val="204"/>
      </rPr>
      <t>СП Спутник</t>
    </r>
    <r>
      <rPr>
        <sz val="8"/>
        <rFont val="Times New Roman"/>
        <family val="1"/>
        <charset val="204"/>
      </rPr>
      <t xml:space="preserve">                                           д.Шаликово-д.Моденово-пос.Шаликово, протяж. 11 км</t>
    </r>
  </si>
  <si>
    <t>Создание условий для газификации населенных пунктов СП Спутник</t>
  </si>
  <si>
    <t>Создание условий для газификации населенных пунктов СП Юрловское</t>
  </si>
  <si>
    <t>14.2.</t>
  </si>
  <si>
    <t>Улучшение качества жизни населения. Создание условий для газификации природным газом жилых домов в 6 населенных пунктах Можайского муниципального района,  для чего будет проложено 28, 93 км газопроводов низкого давления</t>
  </si>
  <si>
    <r>
      <rPr>
        <b/>
        <i/>
        <sz val="8"/>
        <rFont val="Times New Roman"/>
        <family val="1"/>
        <charset val="204"/>
      </rPr>
      <t>Газификация жилых домов ГП Уваровка</t>
    </r>
    <r>
      <rPr>
        <i/>
        <sz val="8"/>
        <rFont val="Times New Roman"/>
        <family val="1"/>
        <charset val="204"/>
      </rPr>
      <t xml:space="preserve">     </t>
    </r>
  </si>
  <si>
    <t>Улучшение качества жизни населения. Создание условий для газификации жилых домов в населенных пунктах ГП Уваровка</t>
  </si>
  <si>
    <t>д.Бараново, протяж. 3,99 км</t>
  </si>
  <si>
    <t>п.Уваровка, протяж. 2 км</t>
  </si>
  <si>
    <t>Ввод объекта - 2017 год</t>
  </si>
  <si>
    <t xml:space="preserve">Улучшение качества жизни населения. Создание условий для газификации жилых домов в населенных пунктах СП Порецкое. </t>
  </si>
  <si>
    <t xml:space="preserve">с.Поречье, протяж.11,27 км </t>
  </si>
  <si>
    <t>Улучшение качества жизни населения. Создание условий для газификации жилых домов в населенных пунктах СП Порецкое. Перевод работы газопроводов в с.Поречье с сжиженного углеводородного газа на природный газ с учетом газификации всего населенного пункта.</t>
  </si>
  <si>
    <r>
      <rPr>
        <b/>
        <i/>
        <sz val="8"/>
        <rFont val="Times New Roman"/>
        <family val="1"/>
        <charset val="204"/>
      </rPr>
      <t>Газификация жилых домов СП Замошинское</t>
    </r>
    <r>
      <rPr>
        <i/>
        <sz val="8"/>
        <rFont val="Times New Roman"/>
        <family val="1"/>
        <charset val="204"/>
      </rPr>
      <t xml:space="preserve">     </t>
    </r>
  </si>
  <si>
    <t>Улучшение качества жизни населения. Создание условий для газификации жилых домов в населенных пунктах СП Замошинское</t>
  </si>
  <si>
    <t>с.Мокрое, протяж. 7,67 км</t>
  </si>
  <si>
    <t>с.Семеновское, протяж. 2 км</t>
  </si>
  <si>
    <t>Ввод объекта - 2016 год</t>
  </si>
  <si>
    <r>
      <rPr>
        <b/>
        <i/>
        <sz val="8"/>
        <rFont val="Times New Roman"/>
        <family val="1"/>
        <charset val="204"/>
      </rPr>
      <t>Газификация жилых домов СП Юрловское</t>
    </r>
    <r>
      <rPr>
        <i/>
        <sz val="8"/>
        <rFont val="Times New Roman"/>
        <family val="1"/>
        <charset val="204"/>
      </rPr>
      <t xml:space="preserve">     </t>
    </r>
  </si>
  <si>
    <t>Улучшение качества жизни населения. Создание условий для газификации жилых домов в населенных пунктах СП Юрловское</t>
  </si>
  <si>
    <t>д.Ваулино, протяж. 2 км</t>
  </si>
  <si>
    <t>д.Цезарево, протяж. 2 км</t>
  </si>
  <si>
    <t>д.Ивакино, протяж. 5 км</t>
  </si>
  <si>
    <t>д.Тропарево, протяжен. 2,7 км</t>
  </si>
  <si>
    <t>д.Сокольниково, протяж. 3,5 км</t>
  </si>
  <si>
    <r>
      <rPr>
        <b/>
        <i/>
        <sz val="8"/>
        <rFont val="Times New Roman"/>
        <family val="1"/>
        <charset val="204"/>
      </rPr>
      <t>Газификация жилых домов СП Спутник</t>
    </r>
    <r>
      <rPr>
        <i/>
        <sz val="8"/>
        <rFont val="Times New Roman"/>
        <family val="1"/>
        <charset val="204"/>
      </rPr>
      <t xml:space="preserve">     </t>
    </r>
  </si>
  <si>
    <t>Улучшение качества жизни населения. Создание условий для газификации жилых домов в населенных пунктах СП Спутник</t>
  </si>
  <si>
    <t>д. Моденово, протяж. 4 км</t>
  </si>
  <si>
    <t>д.Шаликово, протяж. 4 км</t>
  </si>
  <si>
    <t>д.Красный Стан, протяжен. 3 км</t>
  </si>
  <si>
    <t>Улучшение качества жизни населения. Создание условий для газификации жилых домов в населенных пунктах СП Бородинское</t>
  </si>
  <si>
    <t>Улучшение качества жизни населения. Создание условий для газификации жилых домов в населенных пунктах СП Дровнинское</t>
  </si>
  <si>
    <t>п.Цветковский, протяж. 4 км</t>
  </si>
  <si>
    <t>Муниципальная долгосрочная целевая программа "Развитие сети и создание дополнительных мест в муниципальных дошкольных образовательных учреждениях Можайского муниципального района на 2012-2016 годы"</t>
  </si>
  <si>
    <t>15.1.</t>
  </si>
  <si>
    <r>
      <t xml:space="preserve">Строительство объекта перенесено на 2014 год </t>
    </r>
    <r>
      <rPr>
        <b/>
        <sz val="8"/>
        <rFont val="Times New Roman"/>
        <family val="1"/>
        <charset val="204"/>
      </rPr>
      <t xml:space="preserve">   </t>
    </r>
  </si>
  <si>
    <t>15.2.</t>
  </si>
  <si>
    <r>
      <t xml:space="preserve">Строительство объекта перенесено на 2014 год </t>
    </r>
    <r>
      <rPr>
        <b/>
        <sz val="8"/>
        <rFont val="Times New Roman"/>
        <family val="1"/>
        <charset val="204"/>
      </rPr>
      <t xml:space="preserve">    </t>
    </r>
  </si>
  <si>
    <t>15.3.</t>
  </si>
  <si>
    <t>15.4.</t>
  </si>
  <si>
    <r>
      <t xml:space="preserve">Строительство объекта предусмотрено в "Дорожной карте"   </t>
    </r>
    <r>
      <rPr>
        <b/>
        <sz val="8"/>
        <rFont val="Times New Roman"/>
        <family val="1"/>
        <charset val="204"/>
      </rPr>
      <t xml:space="preserve"> </t>
    </r>
  </si>
  <si>
    <t>15.5.</t>
  </si>
  <si>
    <r>
      <t xml:space="preserve">Мероприятие № 6                                  </t>
    </r>
    <r>
      <rPr>
        <sz val="8"/>
        <rFont val="Times New Roman"/>
        <family val="1"/>
        <charset val="204"/>
      </rPr>
      <t xml:space="preserve">Пристройка к зданию МДОУ №4 г. Можайска на 40 мест       </t>
    </r>
  </si>
  <si>
    <t xml:space="preserve">Ввод объекта на 40 мест    </t>
  </si>
  <si>
    <t>Муниципальная целевая программа "Развитие физической культуры и спорта в Можайском муниципальном районе на 2012-2014 годы"</t>
  </si>
  <si>
    <t>16.1.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</si>
  <si>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Проведение спортивно-массовых и физкультурных мероприятий по видам спорта, проводимых Комитетом по физической культуре и спорту</t>
    </r>
  </si>
  <si>
    <t>16.2.</t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</si>
  <si>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Развитие материально-технической базы учреждений дополнительного образования детей физической культуры и спорта в Можайском муниципальном районе</t>
    </r>
  </si>
  <si>
    <t>Мероприятие № 4                               Капитальное строительство и капитальный ремонт объектов физкультуры и спорта - всего</t>
  </si>
  <si>
    <t>строительство футбольного поля с искусственным покрытием 105*70 ММУ "Можайский городской стадион"</t>
  </si>
  <si>
    <t>капитальный ремонт стадиона п. МИЗ</t>
  </si>
  <si>
    <t>МУ "Можайский городской стадион" ремонтные работы</t>
  </si>
  <si>
    <t xml:space="preserve">обустройство лыжероллерной трассы (асфальтирование, освещение) </t>
  </si>
  <si>
    <t>проектирование и строительство плоскостных сооружений на территории лыжной трассы</t>
  </si>
  <si>
    <t>текущий ремонт раздевалок, замена систем отопления и водоснабжения в здании ДЮСШ п ул.Полосухина</t>
  </si>
  <si>
    <t>обустройство многофункциональной комплексной площадки (ул.Полосухина)</t>
  </si>
  <si>
    <t>реконструкция здания ММОУДОД "ДЮСШ по парусному спорту" по ул. Клементьевская, 28</t>
  </si>
  <si>
    <t>Строительство крытого бассейна в г. Можайске</t>
  </si>
  <si>
    <r>
      <t xml:space="preserve">Бассейн площадью 2840,4 кв.м, единовременная проопускная способность 62 человека. Создание условий для занятий водными видами спорта.  </t>
    </r>
    <r>
      <rPr>
        <b/>
        <sz val="8"/>
        <rFont val="Times New Roman"/>
        <family val="1"/>
        <charset val="204"/>
      </rPr>
      <t xml:space="preserve"> </t>
    </r>
  </si>
  <si>
    <t>Муниципальная программа "Развитие физической культуры и спорта в Можайском муниципальном районе на 2014-2016 годы"</t>
  </si>
  <si>
    <t>17.1.</t>
  </si>
  <si>
    <t>17.2.</t>
  </si>
  <si>
    <t>17.3.</t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</si>
  <si>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</t>
    </r>
    <r>
      <rPr>
        <b/>
        <i/>
        <sz val="8"/>
        <rFont val="Times New Roman"/>
        <family val="1"/>
        <charset val="204"/>
      </rPr>
      <t>Капитальное строительство и капитальный ремонт объектов физкультуры и спорта - всего</t>
    </r>
  </si>
  <si>
    <t>Строительство физкультурно-оздоровительного комплекса с плавательным бассейном в р.п.Уваровка</t>
  </si>
  <si>
    <t>Муниципальная целевая программа "Обеспечение безопасности дорожного движения на территории Можайского муниципального района Московской области в 2012-2014 годах"</t>
  </si>
  <si>
    <r>
      <rPr>
        <b/>
        <sz val="8"/>
        <rFont val="Times New Roman"/>
        <family val="1"/>
        <charset val="204"/>
      </rPr>
      <t xml:space="preserve">Мероприятие № 1 </t>
    </r>
    <r>
      <rPr>
        <sz val="8"/>
        <rFont val="Times New Roman"/>
        <family val="1"/>
        <charset val="204"/>
      </rPr>
      <t xml:space="preserve">                                  Предупреждение опасного поведения участников дорожного движения, меры по профилактике дорожно-транспортных происшествий</t>
    </r>
  </si>
  <si>
    <t>18.2.</t>
  </si>
  <si>
    <t>18.3.</t>
  </si>
  <si>
    <r>
      <t xml:space="preserve">Мероприятие № 3                               </t>
    </r>
    <r>
      <rPr>
        <sz val="8"/>
        <rFont val="Times New Roman"/>
        <family val="1"/>
        <charset val="204"/>
      </rPr>
      <t>Совершенствование системы спасения и эвакуации пострадавших в дорожно-транспортных происшествиях</t>
    </r>
  </si>
  <si>
    <t>Муниципальная целевая программа "Развитие туризма в Можайском муниципальном районе на 2013-2015 годы"</t>
  </si>
  <si>
    <t>19.2.</t>
  </si>
  <si>
    <r>
      <t xml:space="preserve">Мероприятие № 2                              </t>
    </r>
    <r>
      <rPr>
        <sz val="8"/>
        <rFont val="Times New Roman"/>
        <family val="1"/>
        <charset val="204"/>
      </rPr>
      <t xml:space="preserve"> Строительство объектов индустрии</t>
    </r>
  </si>
  <si>
    <t>Строительство отеля на 50 мест</t>
  </si>
  <si>
    <t>19.3.</t>
  </si>
  <si>
    <t>19.6.</t>
  </si>
  <si>
    <t>Муниципальная программа Можайского муниципального района "Развитие туризма в Можайском муниципальном районе на 2014-2016 годы"</t>
  </si>
  <si>
    <t>20.1.</t>
  </si>
  <si>
    <t>20.1.1.</t>
  </si>
  <si>
    <t>Организация, проведение и участие в выставках, ярмарках и научно-практических конференциях, круглых столах, форумах с участием представителей туристической индустрии на территории района по вопрсам развития внутреннего и въездного туризма</t>
  </si>
  <si>
    <t>20.1.2.</t>
  </si>
  <si>
    <r>
      <t xml:space="preserve"> </t>
    </r>
    <r>
      <rPr>
        <sz val="8"/>
        <rFont val="Times New Roman"/>
        <family val="1"/>
        <charset val="204"/>
      </rPr>
      <t>Проведение рекламно-информационной деятельности, неправленной на формирование имиджа Можайского муниципального района и продвижение его на Российский и Международный туристские рынки</t>
    </r>
  </si>
  <si>
    <t>20.1.3.</t>
  </si>
  <si>
    <r>
      <rPr>
        <sz val="8"/>
        <rFont val="Times New Roman"/>
        <family val="1"/>
        <charset val="204"/>
      </rPr>
      <t xml:space="preserve">Разработка и выпуск рекламно-информационной продукции (буклеты, открытки, книги, каталоги и др.) </t>
    </r>
    <r>
      <rPr>
        <b/>
        <sz val="8"/>
        <rFont val="Times New Roman"/>
        <family val="1"/>
        <charset val="204"/>
      </rPr>
      <t xml:space="preserve">            </t>
    </r>
  </si>
  <si>
    <t>20.1.4.</t>
  </si>
  <si>
    <t>Ежегодное издание сводного календаря туристских событий</t>
  </si>
  <si>
    <t>20.1.5.</t>
  </si>
  <si>
    <r>
      <t xml:space="preserve"> </t>
    </r>
    <r>
      <rPr>
        <sz val="8"/>
        <rFont val="Times New Roman"/>
        <family val="1"/>
        <charset val="204"/>
      </rPr>
      <t>Организация и проведение Всемирного дня туризма</t>
    </r>
  </si>
  <si>
    <t>20.1.6.</t>
  </si>
  <si>
    <t>Организация и проведение туристического слета среди работников муниципальных учреждений и предприятий Можайского муниципального района</t>
  </si>
  <si>
    <t>Участие в Форуме "Подмосковье": отдых и туризм</t>
  </si>
  <si>
    <t>Организация и проведение информационных туров, в рамках туристско-рекреационного проекта "Губернское кольцо Подмосковья"</t>
  </si>
  <si>
    <r>
      <t xml:space="preserve"> </t>
    </r>
    <r>
      <rPr>
        <sz val="8"/>
        <rFont val="Times New Roman"/>
        <family val="1"/>
        <charset val="204"/>
      </rPr>
      <t>Инициирование проведения круглых столов, форумов, семинаровы, конференций на территории Можайского муниципального района, в рамках межмуниципального сотрудничества</t>
    </r>
  </si>
  <si>
    <t>Организация и проведение конкурса по разработке проектов туристических маршрутов</t>
  </si>
  <si>
    <t>Реставрационные работы объекта культурного наследия "Городская усадьба" (г.Можайск, ул.Красных Партизан, д.15-17)</t>
  </si>
  <si>
    <t>20.2.</t>
  </si>
  <si>
    <t>20.2.1.</t>
  </si>
  <si>
    <t>20.2.3.</t>
  </si>
  <si>
    <t>Муниципальная долгосрочная целевая программа "Доступная среда" на 2012-2015 годы"</t>
  </si>
  <si>
    <t>21.1.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</si>
  <si>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Повышение доступности объектов социальной, транспортной и инженерной инфраструктур для инвалидов и маломобильных групп</t>
    </r>
  </si>
  <si>
    <t>Установка пандусов в СДК и библиотеках СП Клементьевское (д.Клементьево и д.Павлищево), в СП Порецкое (здание администрации), СП Бородинское (д.Александрово, п.Бородино), ГП Можайск (п.МИЗ,п.Гидроузел, д.Тетерино, п.Колычево, п.Красный Балтиец); пандусов в МУЗ (Можайская ЦРБ, Уваровская РБ, Дровнинская УБ, амбулатории Марфин-Брод и Тропаревская); пандусов в  учреждения физкультуры и спорта (городской стадион, спортзал МИЗ); наружных пандусов в 2-х многоквартирных жилых домах (СП Юрловское); пандусов в магазинах СП Порецкое; обустройство автостоянки для инвалидов у администрации СП Порецкое.</t>
  </si>
  <si>
    <t>21.2.</t>
  </si>
  <si>
    <t>21.3.</t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</si>
  <si>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Повышение доступности реабилитационных услуг для инвалидов и маломобильных групп</t>
    </r>
  </si>
  <si>
    <t>Приобретение оборудования для логопедического кабинета (МОУ СОШ №3), приобретение аппарата "Мускултренер" и "Синоптофор", компьютерного тренажера "Бос-Здоровье", оснащение тренажерного зала специальным оборудованием для людей с ограниченными возможностями в МУ "ДС "Багратион", оснащение душевых кабин, туалетов, раздевалок специальным оборудованием для людей с ограниченными возможностями в МУ "ДС "Багратион"; строительство специализированной комплексной спортивно-оздоровительной площадки для людей с ограниченными возможностями в г.Можайске и р.п.Уваровка.</t>
  </si>
  <si>
    <t>21.4.</t>
  </si>
  <si>
    <t>Проведение ярмарок вакансий для  инвалидов</t>
  </si>
  <si>
    <t>Муниципальна программа Можайского муниципального района "Доступная среда" на 2014-2016 годы"</t>
  </si>
  <si>
    <t>22.1.</t>
  </si>
  <si>
    <t>Установка пандуса в спортивный зал МБУК КДЦ "сп Порецкое", в библиотеке с.Сокольниково, в МУЗ "Можайская ЦРБ", в МУЗ "Уваровская РБ", в СКДЦ пос.Александрово, обустройство автостоянки для инвалидов у ДК Павлищево, ДК Клементьево и у администрации сп Порецкое, обустройство читального зала в Синичинской библиотеке, установка пандусов в многоквартирных домах.</t>
  </si>
  <si>
    <t>22.2.</t>
  </si>
  <si>
    <r>
      <rPr>
        <b/>
        <sz val="8"/>
        <rFont val="Times New Roman"/>
        <family val="1"/>
        <charset val="204"/>
      </rPr>
      <t xml:space="preserve">Мероприятие № 2    </t>
    </r>
    <r>
      <rPr>
        <sz val="8"/>
        <rFont val="Times New Roman"/>
        <family val="1"/>
        <charset val="204"/>
      </rPr>
      <t xml:space="preserve">                           Организационно-методические и информационные мероприятия по созданию доступности для инвалидов и других маломобильных групп населения</t>
    </r>
  </si>
  <si>
    <t>Доступность справочной информации медицинской организации с учетом особых потребностей инвалидов (устройство текстофона, звуковых информаторов) МУЗ "Можайская ЦРБ", МУЗ "Уваровская РБ", МУЗ "Можайская стоматологическая поликлиника"</t>
  </si>
  <si>
    <t>22.3.</t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</si>
  <si>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      </t>
    </r>
    <r>
      <rPr>
        <b/>
        <i/>
        <sz val="8"/>
        <rFont val="Times New Roman"/>
        <family val="1"/>
        <charset val="204"/>
      </rPr>
      <t>Повышение доступности реабилитационных услуг для инвалидов и маломобильных групп населения</t>
    </r>
  </si>
  <si>
    <t>Приобретение оборудования для логопедического кабинета</t>
  </si>
  <si>
    <t>Строительство специализированной комплексной спортивно-оздоровительной плащадки для людей с ограниченными возможностями в г.Можайске</t>
  </si>
  <si>
    <t>22.4.</t>
  </si>
  <si>
    <t>Долгосрочная целевая муниципальная программа "Профилактика безнадзорности, ассоциальных явлений среди несовершеннолетних, защита их прав на территории Можайского муниципального района на 2012-2014 годы"</t>
  </si>
  <si>
    <t>23.1.</t>
  </si>
  <si>
    <t>23.2.</t>
  </si>
  <si>
    <r>
      <rPr>
        <b/>
        <sz val="8"/>
        <rFont val="Times New Roman"/>
        <family val="1"/>
        <charset val="204"/>
      </rPr>
      <t>Мероприятие №2</t>
    </r>
    <r>
      <rPr>
        <sz val="8"/>
        <rFont val="Times New Roman"/>
        <family val="1"/>
        <charset val="204"/>
      </rPr>
      <t xml:space="preserve">                                    Организация проведения досуговых мероприятий (спортивные соревнования, посещение музеев, объектов православной культуры) и арттерапии (посещение спектаклей, концертов) для несовершеннолетних, состоящих на учете в органах внутренних дел, КДНиЗП и УИИ, используя возможности учреждений культуры, расположенных как в Можайском районе, так и на территории г.Москвы и Московской области, с целью культурного, патриотического и духовного воспитания подростков "группы риска" (заказ билетов и транспорта)</t>
    </r>
  </si>
  <si>
    <t>23.3.</t>
  </si>
  <si>
    <r>
      <rPr>
        <b/>
        <sz val="8"/>
        <rFont val="Times New Roman"/>
        <family val="1"/>
        <charset val="204"/>
      </rPr>
      <t>Мероприятие №5</t>
    </r>
    <r>
      <rPr>
        <sz val="8"/>
        <rFont val="Times New Roman"/>
        <family val="1"/>
        <charset val="204"/>
      </rPr>
      <t xml:space="preserve">                                         Организация проведения в образовательных учреждениях района профилактических мероприятий (разъяснительных бесед, конкурсов рисунков, выступлений отряда «Юных друзей милиции» в целях предупреждения и профилактики детской преступности, употребления ими алкоголя и наркотиков с награждением победителей данных конкурсов.
Подготовление и изготовление памяток для детей на тему «Внимание дети», организация проведения целевых профилактических с участием родителей
</t>
    </r>
  </si>
  <si>
    <r>
      <rPr>
        <b/>
        <sz val="8"/>
        <rFont val="Times New Roman"/>
        <family val="1"/>
        <charset val="204"/>
      </rPr>
      <t>Мероприятие №6</t>
    </r>
    <r>
      <rPr>
        <sz val="8"/>
        <rFont val="Times New Roman"/>
        <family val="1"/>
        <charset val="204"/>
      </rPr>
      <t xml:space="preserve">                                 Продолжение работы по развитию волонтерского движения, направленное на профилактику преступлений, правонарушений, употребления психоактивных веществ с награждением ценными подарками активных участников данного волонтерского движения        </t>
    </r>
  </si>
  <si>
    <t xml:space="preserve">Строительство и реконструкция объектов социальной сферы     </t>
  </si>
  <si>
    <t>24.1.</t>
  </si>
  <si>
    <t xml:space="preserve">Физкультура и спорт               </t>
  </si>
  <si>
    <t>Капитальный и текущий ремонт учреждений  в п.Гидроузел, п.МИЗ</t>
  </si>
  <si>
    <t>Планируется построить 3 спортивные площадки на 1 900 кв.м</t>
  </si>
  <si>
    <t>Спортивный зал площадью 1 100 кв.м</t>
  </si>
  <si>
    <t>Создание и оборудование спортивных площадок в п. учхоза Александрово, п.Бородинское поле</t>
  </si>
  <si>
    <t>Будет построена многофукциональная спортивная площадка в д.Горетово и будут направлены  средства на проведение различных спортивных мероприятий</t>
  </si>
  <si>
    <t>Будет построена спортивная площадка с беговой дорожкой</t>
  </si>
  <si>
    <t>Будет построена хоккейная коробка в с.Поречье, приобретено оборудование для футбольной площадки, приобретена спортивная форма для футбольной команды</t>
  </si>
  <si>
    <t>24.2.</t>
  </si>
  <si>
    <t>24.3.</t>
  </si>
  <si>
    <t>Культура</t>
  </si>
  <si>
    <t>В 2013 году планируется завершить реконструкцию молодежного центра "Спектр"</t>
  </si>
  <si>
    <t>Реставрация воинских захоронений на Чертановском кладбище, памятного знака жертвам политических репрессий</t>
  </si>
  <si>
    <t>Ремонт 3-х объектов культуры, организация досуга населения</t>
  </si>
  <si>
    <t>Улучшение условий для развития творческих способностей детей Можайского муниципального района</t>
  </si>
  <si>
    <t>Обеспечение доступа малоподвижных жителей в здания культуры</t>
  </si>
  <si>
    <t>Будет проведен ремонт 3-х воинских захоронений, капитальный ремонт здания культурно-досугового центра в д.Горетово, проведение культурно-массовых мероприятий. Проведение мероприятий для детей и молодежи</t>
  </si>
  <si>
    <t>Приобщение к культурным традициям всех слоев населения, духовно-нравственное воспитание молодежи</t>
  </si>
  <si>
    <t>Ремонт СДК в д.Мокрое, ремонт клуба в с.Семеновское</t>
  </si>
  <si>
    <t>Содержание, ремонт, приобретение основных средств для клубных учреждений и библиотек; организация досуга населения и духовно-нравстенное воспитание молодежи</t>
  </si>
  <si>
    <t>Ремонт зданий ДК Тропарево и ДК Ивакино</t>
  </si>
  <si>
    <t>Приобретение ТМЦ для организации деятельности учреждений культуры, проведение культурно-массовых мероприятий. Молодежная политика, оздоровление детей, проведение спортивных мероприятий. На повышение заработной платы будет направлено 162 тыс.руб.</t>
  </si>
  <si>
    <t xml:space="preserve">Здравоохранение              </t>
  </si>
  <si>
    <t>Улучшение условий для социального обслуживания детей</t>
  </si>
  <si>
    <t>Жилищно-коммунальное хозяйство</t>
  </si>
  <si>
    <t>25.1.</t>
  </si>
  <si>
    <t>Снижение тепловых потерь на сетях, повышение качества предоставляемых коммунальных услуг</t>
  </si>
  <si>
    <t>Повышение КПД котлов, снижение затрат на энергоносители</t>
  </si>
  <si>
    <t>Экономия электроэнергии, снижение затрат</t>
  </si>
  <si>
    <t>Снижение потерь воды на трубопроводах</t>
  </si>
  <si>
    <t>Повышение качества питьевой воды в соответствии с санитарными нормами</t>
  </si>
  <si>
    <t>Планируется провести реконструкцию 13 котельных</t>
  </si>
  <si>
    <t>Планируется строительство станции обезжелезивания и проектно-изыскательские работы 7-ми станций обезжелезивания</t>
  </si>
  <si>
    <t>Планируется провести реконструкцию 13-ти КНС</t>
  </si>
  <si>
    <t>Будет проложено 6 км газопровода</t>
  </si>
  <si>
    <t>Будет проложено 3,5 км газопровода</t>
  </si>
  <si>
    <t>Будет построена котельная в с.Борисово мощностью 4 Гкал и реконструирована котельная в д.Б.Парфенки</t>
  </si>
  <si>
    <t>Очистные сооружения мощностью 343 кбм</t>
  </si>
  <si>
    <t>Обеспечение населения бесперебойным тепло-, водоснабжением, водоотведением</t>
  </si>
  <si>
    <t>Улучшение качества предоставления услуг, Ремонт канализационных систем - 2 ед., ремонт систем ХВС - 6 ед., установка общедомовых счетчиков на систему ХВС - 7 ед., ремонт системы отопления муниципального жилого дома - 1 ед., замена котла и приобретние насосной группы и теплообменника в котельной д. Горетово, проведение экспертизы проектно-сметной документации</t>
  </si>
  <si>
    <t>Улучшение качества предоставления услуг ЖКХ (теплоснабжение)</t>
  </si>
  <si>
    <t>Улучшение качества предоставления услуг ЖКХ (водоснабжение)</t>
  </si>
  <si>
    <t>Ремонт теплосети в с.Поречье</t>
  </si>
  <si>
    <t>Капитальный ремонт водонапорной башни в с.Поречье</t>
  </si>
  <si>
    <t>Строительство колодца в д.Никольское - 2, д.Каменка - 1, д.Бурмакино - 1</t>
  </si>
  <si>
    <t>Приобретение и монтаж модульных газовых котельных в д.Дегтяри и ц/у с-за Синичино (за счет средств ОАО "Водоканал")</t>
  </si>
  <si>
    <t>Улучшение качества жизни населения. Создание условий для газификации жилых домов в населенных пунктах СП Порецкое. За счет средств бюджета поселения строительство газопроводов низкого давления п. ц/у совхоза Синичино (1,5 млн.руб.), д. Новопоречье (2,5 млн.руб.), с.Поречье (перевод 10 многоквартирных домов с сжиженного газа на природный - 2,0 млн.руб.)</t>
  </si>
  <si>
    <t>Ремонт системы отопления на 8 объектах и ремонт водопроводных систем на 10 объектах</t>
  </si>
  <si>
    <t>Строительство и ремонт жилого фонда</t>
  </si>
  <si>
    <t>26.1.</t>
  </si>
  <si>
    <t>Всего будет построено 164,5 тыс.кв.м жилья, в том числе индивидуального жилья - 95,05 тыс.кв.м</t>
  </si>
  <si>
    <t>Будет построено 88,5 тыс.кв.м жилья, в том числе индивидуального жилья - 21 тыс.кв.м</t>
  </si>
  <si>
    <t>Планируется приобретение жилья 3-ем молодым семьям</t>
  </si>
  <si>
    <t>Будет построено 8,65 тыс.кв.м жилья, в том числе индивидуального жилья - 6,7 тыс.кв.м и 38 квартирный жилой дом площадью 1950 кв.м</t>
  </si>
  <si>
    <t>Будет введено 9,8 тыс.кв.м индивидуального жилья</t>
  </si>
  <si>
    <t>Будет введено 8,8 тыс.кв.м индивидуального жилья</t>
  </si>
  <si>
    <t>Будет введено 9,1 тыс.кв.м</t>
  </si>
  <si>
    <t>Будет введено 3,6 кв.м индивидуального жилья</t>
  </si>
  <si>
    <t>Будет построено 7,1 тыс.кв.м индивидуального жилья</t>
  </si>
  <si>
    <t>Будет введено 5,05 тыс.кв.м индивидуального жилья</t>
  </si>
  <si>
    <t>Будет построено 9,9 тыс кв.м индивидального жилья</t>
  </si>
  <si>
    <t>Будет введено 4 тыс. кв.м индивидуального жилья</t>
  </si>
  <si>
    <t>Будет построено  10 тыс.кв.м индивидуального жилья</t>
  </si>
  <si>
    <t>Будет произведен текущий и капитальный ремонт 350 многоквартирных домов</t>
  </si>
  <si>
    <t>Ремонт кровель на 4-х жилых домах и ремонт межпанельных швов  - на 3-х жилых домах</t>
  </si>
  <si>
    <t xml:space="preserve">Ремонт кровель на 4-х жилых домах </t>
  </si>
  <si>
    <t>Будет произведен ремонт 8-ти жилых домов</t>
  </si>
  <si>
    <t>Будет произведен капитальный ремонт кровель  жилых домов - 7 ед., произведена герметизация межпанельных швов - 3 ед., ремонт отмостки жилых домов - 7 ед., установлено светильников для освещения придомовых территорий в д.Горетово. д.Мышкино, д.Милятино, д. Красновидово</t>
  </si>
  <si>
    <t>Будет произведен капитальный ремонт кровель  жилых домов в д.Сычики, п.Дровнино, п.Цветковский; ремонт фасадов в п.Дровнино; герметизация межпанельных швов в д.Сычики, п.Дровнино; замена электропроводки в п.Дровнино и п.Цветковский</t>
  </si>
  <si>
    <t>Ремонт 2-х жилых домов в с.Семеновское, ж.д. в с.Мокрое</t>
  </si>
  <si>
    <t>Ремонт жилых домов в д.Лесное, д.Настасьино - 2 дома, д.Клементьево, д.Новинки</t>
  </si>
  <si>
    <t>Ремонт жилых домов в п.Спутник - 6 ед., п.Красный Стан - 2 ед.</t>
  </si>
  <si>
    <t>Будет произведена герметизация межпанельных швов на 18 жилых домах, ремонт кровли на 25 домах, замена дверей подъездов у 20 домов, ремонт системы отопления, ремонт водопроводных сетей, ремонт подъездов 8-ми домов, ремонт электропродной системы в 5-ти домах</t>
  </si>
  <si>
    <t>Капитальный и текущий ремонт автомобильных дорог местного значения. Ремонт внутриквартальных дорог</t>
  </si>
  <si>
    <t>Будет отремонтировано автомобильных дорог протяженностью 140 км, внутриквартальных дорог площадью 74 тыс.кв.м</t>
  </si>
  <si>
    <t>27.1.</t>
  </si>
  <si>
    <t>Будет отремонтировано 30,8 км автомобильных дорог</t>
  </si>
  <si>
    <t>27.2.</t>
  </si>
  <si>
    <t>Будет отремонтировано 8,9 тыс.кв.м дворовых территорий</t>
  </si>
  <si>
    <t>Будет произведен капитальный ремонт 10,2 км автомобильных дорог общего пользования, текущий ремонт - 3,95 км; будет осуществлен ремонт 20,5 тыс.кв.м внутриквартальных дорог</t>
  </si>
  <si>
    <t>Будет отремонтировано 7,14 км автомобильных дорог общего пользования и 3,4 км внутриквартальных дорог</t>
  </si>
  <si>
    <t>Будет произведен ремонт автомобильных дорог общего пользования площадью 5 тыс.кв.м, внутриквартальных дорог - 1 тыс.кв.м и на восстановление регулируемого железнодорожного переезда у д.Доронино будет направлено 0.5 млн.рублей</t>
  </si>
  <si>
    <t xml:space="preserve">Будет произведен ремонт автомобильных дорог общего пользования в д.Плешеково, д. Погорелое, д.Бражниково,д.Твердики, д.Приданцево, д.Липуниха, д.Поповка, д.Бутырки, д.Бобры и внутриквартальных дорог в п.Дровнино и п.Цветковский </t>
  </si>
  <si>
    <t>Ремонт дорог в д.Некрасово, д.Панино, п.Цуканово, д.Нововасильевское, д.Слащево</t>
  </si>
  <si>
    <t>Будет произведен ремонт автомобильных дорог общего пользования  к д. Бели 0,54 км и внутриквартальных дорог общей протяженностью  8 141,9 кв.м в д.Клементьево, д.Павлищево, д.Настасьино</t>
  </si>
  <si>
    <t>Ремонт внутриквартальных дорог: д.Глядково - 0,57 км (1700 кв.м), с.Поречье - 0,65 км (2500 кв.м),  д.Каменка - 1,05 км (3150 кв.м), д.Дегтяри - 0,28 км (840 кв.м), д.Новопоречье - 0,4 км (1200 кв.м), д.Барсуки - 0,8 км (2400 кв.м), д.Рогачево - 0,8 км (2400 кв.м), д.Кузяево-Гранки - 0,4 км (1200 кв.м), д.Голышкино - 0,8 км (2400 кв.м), д.Ельники - 0,4 км (1200 кв.м), д.Семейники - 1,3 км (4000 кв.м), п.ц/у с-за Синичино - 0,45 км (1784 кв.м), д. Дальнее - 0,33 км (1300 кв.м), д.Заслонино - 0,08 км (300 кв.м), д.Чернево - 0,23 км (900 кв.м), д.Бакулино - 0,4 км (1200 кв.м), д. Никитино - 1 км (4500 кв.м), д.Острицы - 1 км (4000 кв.м);  ремонт автомобильных дорог: д.Мотягино - 1,13 км (4500 кв.м), д. Межутино - 0,23 км (920 кв.м), д.Чернево - 0,79 км (3150 кв.м), д.Синичино - 0,5 км (2000 кв.м), д.Стеблово - 1 км (4050 кв.м)</t>
  </si>
  <si>
    <t>Ремонт автомобильных дорог в д.Тесово, д.Захарьино, д.Облянищево, д.Пушкино, д.Красный Стан, д.Аникино, п.Шаликово, д.Шиколово, д.Лысково, д.Денисьево, д.Александрово, д.Зачатье, д.Михайловское, д.1 Мая</t>
  </si>
  <si>
    <t>Текущий ремонт автомобильных дорог общего пользования протяженностью 16,4 км и ремонт внутриквартальных дорог площадью 9 132 кв.м</t>
  </si>
  <si>
    <t>Ремонт автомобильных дорог общего пользования местного значения Можайского муниципального района</t>
  </si>
  <si>
    <t>Планируется отремонтировать автомобильных дорог:                                     в 2013 году - 3,7 км;                                             в 2014 году - 9,1 км;                                                     в 2015 году - 11,0 км</t>
  </si>
  <si>
    <t xml:space="preserve"> Капитальный и текущий ремонт бань</t>
  </si>
  <si>
    <t>28.1.</t>
  </si>
  <si>
    <t>Ремонт бани в д.Александрово</t>
  </si>
  <si>
    <t>28.2.</t>
  </si>
  <si>
    <t>Капитальный ремонт существующего одноэтажного здания с сауной и дополнительным комплексом услуг площадью 170 кв.м</t>
  </si>
  <si>
    <t xml:space="preserve"> Уличное освещение</t>
  </si>
  <si>
    <t>29.1.</t>
  </si>
  <si>
    <t>Будут проводиться работы по содержанию и ремонту 84,4 км линий электропередач</t>
  </si>
  <si>
    <t>29.2.</t>
  </si>
  <si>
    <t>Будет построено 3,7 км линий электропередач произведен ремонт объектов уличного освещения протяженностью 56,7 тыс.кв.м</t>
  </si>
  <si>
    <t>Устройство освещения деревень: д.Б.Парфенки, д.Б.Соколово, с.Борисово (ул.Зеленая, ул.Молодежная, ул.Смоленская), д.Кромино, д.М.Новосурино, д.Власово, д.Цыплино</t>
  </si>
  <si>
    <t xml:space="preserve">Содержание и модернизация уличного освещения протяженностью 15 км  </t>
  </si>
  <si>
    <t>Бесперебойное обеспечение уличного освещения</t>
  </si>
  <si>
    <t xml:space="preserve">Ремонт линий уличного освещения (установка счетчиков учета электроэнергии, замена фонарей)    </t>
  </si>
  <si>
    <t>Восстановление уличного освещения в д.Панино, д.Некрасово, д.Слащево, п.Цуканово, д.Нововасильевское, д.Соловьевка, д.Люльки</t>
  </si>
  <si>
    <t>Замена ламп накаливания на энергосберегающие, установка приборов учета электропотребления уличного освещения</t>
  </si>
  <si>
    <t>Ремонт и содержание уличного освещения</t>
  </si>
  <si>
    <t xml:space="preserve"> Благоустройство и озеленение территорий</t>
  </si>
  <si>
    <t>30.1.</t>
  </si>
  <si>
    <t>Содержание клумб, газонов, цветников, мест захоронения</t>
  </si>
  <si>
    <t>30.2.</t>
  </si>
  <si>
    <t>Обрезка деревьев в количестве 300 штук, борьба с борщевиком на площади 37 га, содержание цветников на площади 75 кв.м, ремонт колодцев, устройство контейнерных площадок, организация и содержание мест захоронения, ликвидация стихийных свалок</t>
  </si>
  <si>
    <t>30.3.</t>
  </si>
  <si>
    <t>Ликвидация борщевика Сосновского и противоклещевые обработки на площади 60 га, установка 40 малых форм, модернизация прогулочных дорожек протяженностью 300 м, возведение ограждений (заборов) протяженностью 650 м, строительство 4-х колодцев</t>
  </si>
  <si>
    <t>Содержание клумб, газонов, колодцев, мест захоронения</t>
  </si>
  <si>
    <t xml:space="preserve">Содержание клумб, газонов, окашивание территории, содержание мест захоронения, уборка несанкционированных свалок, покупка и установка малых архитектурных форм, очистка противопожарных водоемов. Установка уличных камер видеонаблюдения </t>
  </si>
  <si>
    <t>Устройство центральной площади в с.Семеновское (завоз земельного грунта, разбивка и устройство дорожек, установка малых архитектурных форм), ремонт братских захоронений в с.Семеновское, п.Цуканово, д.Храброво, д.Кусково, д.Некрасово, д.Бурцево</t>
  </si>
  <si>
    <t>Приобретение кустарников, саженцев, деревьев, уборка и вывоз мусора, содержание мест захоронения, оборудование детских площадок в с.Поречье и в п.ц/у с-за Синичино</t>
  </si>
  <si>
    <t>Ремонт колодцев, строительство автомобильных стоянок в п.Спутник, строительство тротуара в д.Моденово, содержание мест захоронения, содержание клумб, газонов</t>
  </si>
  <si>
    <t>Содержание клумб, газонов, ремонт колодцев, содержание мест захоронения, приобретение бункеров для мусора, приобретение и установка малых игровых форм</t>
  </si>
  <si>
    <t>Строительство объектов потребительского рынка</t>
  </si>
  <si>
    <t>Всего будет построено: торгово-производственных зданий площадью 3 270,7 кв.м, 6 магазинов площадью 3 226,7 кв.м, аптека площадью 154,5 кв.м, кафе на 20 мест, торговая строительная площадка площадью 1 200 кв.м; будет создано 179 рабочих мест</t>
  </si>
  <si>
    <r>
      <t xml:space="preserve">Будут построены торгово-производственные павильоны в д.Тетерино площадью 465 кв.м, будет создано </t>
    </r>
    <r>
      <rPr>
        <b/>
        <sz val="8"/>
        <rFont val="Times New Roman"/>
        <family val="1"/>
        <charset val="204"/>
      </rPr>
      <t>60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</si>
  <si>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построено два торгово-производственных здания в г.Можайске, ул.Полосухина площадью 2 535 кв.м; будет создано </t>
    </r>
    <r>
      <rPr>
        <b/>
        <sz val="8"/>
        <rFont val="Times New Roman"/>
        <family val="1"/>
        <charset val="204"/>
      </rPr>
      <t>12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</si>
  <si>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 магазин в д.Ямская площадью 708 кв.м, будет создано </t>
    </r>
    <r>
      <rPr>
        <b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</si>
  <si>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построена аптека в п.МИЗ площадью 154,5 кв.м; будет создано </t>
    </r>
    <r>
      <rPr>
        <b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 xml:space="preserve"> рабочих места</t>
    </r>
  </si>
  <si>
    <r>
      <t xml:space="preserve">Будет построен цех-магазин по производству и продаже строительных материалов в д.Красный Балтиец площадью 183,7 кв.м; будет создано </t>
    </r>
    <r>
      <rPr>
        <b/>
        <sz val="8"/>
        <rFont val="Times New Roman"/>
        <family val="1"/>
        <charset val="204"/>
      </rPr>
      <t>6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</si>
  <si>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 магазин в д.Кукарино площадью 185 кв.м, будет создано </t>
    </r>
    <r>
      <rPr>
        <b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</si>
  <si>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построено торгово-офисное здание в г.Можайске по ул.Желябова площадью 270,7 кв.м; будет создано </t>
    </r>
    <r>
      <rPr>
        <b/>
        <sz val="8"/>
        <rFont val="Times New Roman"/>
        <family val="1"/>
        <charset val="204"/>
      </rPr>
      <t>8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</si>
  <si>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 магазин в д.Блазново, площадью 50 кв.м, будет создано </t>
    </r>
    <r>
      <rPr>
        <b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 xml:space="preserve"> рабочих места</t>
    </r>
  </si>
  <si>
    <r>
      <t xml:space="preserve">В 2015 году в д.Новопоречье будет введен в эксплуатацию магазин площадью 800 кв.м; будет создано </t>
    </r>
    <r>
      <rPr>
        <b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 xml:space="preserve"> рабочих места</t>
    </r>
  </si>
  <si>
    <r>
      <t xml:space="preserve">Будет построено кафе "Мороженое" на 20 мест, будет создано </t>
    </r>
    <r>
      <rPr>
        <b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 xml:space="preserve"> рабочих места</t>
    </r>
  </si>
  <si>
    <r>
      <t>Будет построена торговая площадка с павильонами в д.Ваулино площадью 1 200 кв.м; будет создано</t>
    </r>
    <r>
      <rPr>
        <b/>
        <sz val="8"/>
        <rFont val="Times New Roman"/>
        <family val="1"/>
        <charset val="204"/>
      </rPr>
      <t xml:space="preserve"> 5</t>
    </r>
    <r>
      <rPr>
        <sz val="8"/>
        <rFont val="Times New Roman"/>
        <family val="1"/>
        <charset val="204"/>
      </rPr>
      <t xml:space="preserve"> рабочих мест</t>
    </r>
  </si>
  <si>
    <r>
      <t xml:space="preserve">Будет построен магазин площадью 1 300 кв.м; будет создано  </t>
    </r>
    <r>
      <rPr>
        <b/>
        <sz val="8"/>
        <rFont val="Times New Roman"/>
        <family val="1"/>
        <charset val="204"/>
      </rPr>
      <t>65</t>
    </r>
    <r>
      <rPr>
        <sz val="8"/>
        <rFont val="Times New Roman"/>
        <family val="1"/>
        <charset val="204"/>
      </rPr>
      <t xml:space="preserve"> рабочих мест</t>
    </r>
  </si>
  <si>
    <t>Экологическая ситуация и природоохранная деятельность</t>
  </si>
  <si>
    <t xml:space="preserve">Данные мероприятия позволят обеспечить экологическую защищенность и устойчивость </t>
  </si>
  <si>
    <r>
      <rPr>
        <b/>
        <sz val="8"/>
        <rFont val="Times New Roman"/>
        <family val="1"/>
        <charset val="204"/>
      </rPr>
      <t xml:space="preserve">Мероприятие № 1 </t>
    </r>
    <r>
      <rPr>
        <sz val="8"/>
        <rFont val="Times New Roman"/>
        <family val="1"/>
        <charset val="204"/>
      </rPr>
      <t xml:space="preserve">                              Организация и проведение мероприятий и акций по посадке саженцев  деревьев и кустарников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</si>
  <si>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Участие в совместных с государственными органами и органами местного самоуправления обследованиях предприятий, организаций, учреждений, садоводческих товариществ, земельных участков и частных домовладений в части природоохранного законодательства</t>
    </r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</si>
  <si>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        Проведение Дней защиты от экологической опасности (по отдельному плану)</t>
    </r>
  </si>
  <si>
    <r>
      <rPr>
        <b/>
        <sz val="8"/>
        <rFont val="Times New Roman"/>
        <family val="1"/>
        <charset val="204"/>
      </rPr>
      <t xml:space="preserve">Мероприятие № 4  </t>
    </r>
    <r>
      <rPr>
        <sz val="8"/>
        <rFont val="Times New Roman"/>
        <family val="1"/>
        <charset val="204"/>
      </rPr>
      <t xml:space="preserve">                            Организация мероприятий по изготовлению и размещению информационных щитов на водных объектах общего пользования в Можайском муниципальном районе</t>
    </r>
  </si>
  <si>
    <r>
      <rPr>
        <b/>
        <sz val="8"/>
        <rFont val="Times New Roman"/>
        <family val="1"/>
        <charset val="204"/>
      </rPr>
      <t xml:space="preserve">Мероприятие № 5 </t>
    </r>
    <r>
      <rPr>
        <sz val="8"/>
        <rFont val="Times New Roman"/>
        <family val="1"/>
        <charset val="204"/>
      </rPr>
      <t xml:space="preserve">                                    Подготовка материалов для организации особоохраняемых природных территорий местного значения:                                                      - "Заболоченные леса на террасах р.Протвы",                                                                - "Добрея"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</si>
  <si>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Информирование населения по вопросам охраны окружающей среды в печатном издании, по телевидению, радио и в интернете на официальном сайте администрации Можайского муниципального района</t>
    </r>
  </si>
  <si>
    <r>
      <t xml:space="preserve"> Мероприятие № 7                                   </t>
    </r>
    <r>
      <rPr>
        <sz val="8"/>
        <rFont val="Times New Roman"/>
        <family val="1"/>
        <charset val="204"/>
      </rPr>
      <t>Мониторинг состояния окружающей среды (оценка состояния атмосферного воздуха, почв, подземных вод)</t>
    </r>
  </si>
  <si>
    <r>
      <rPr>
        <b/>
        <sz val="8"/>
        <rFont val="Times New Roman"/>
        <family val="1"/>
        <charset val="204"/>
      </rPr>
      <t xml:space="preserve">Мероприятие № 8 </t>
    </r>
    <r>
      <rPr>
        <sz val="8"/>
        <rFont val="Times New Roman"/>
        <family val="1"/>
        <charset val="204"/>
      </rPr>
      <t xml:space="preserve">                                  Организация и проведение детских экологических конкурсов</t>
    </r>
  </si>
  <si>
    <t xml:space="preserve"> Создание условий для улучшения инвестиционного и предпринимательского климата</t>
  </si>
  <si>
    <t>Будет создано 1 354 новых рабочих места</t>
  </si>
  <si>
    <t xml:space="preserve">В 2013 году перемещение ДО № 2577/049 в новое помещение, установка банкомата в К-510, установка Информационно-платежного терминала в с.Поречье.                                        В 2014 году реконструкция ДО № 2577/048 и ДО № 25/062.                                                     В 2015 году реконструкция ДО № 2577/056 в п.Уваровка                      </t>
  </si>
  <si>
    <t>Реконструкция МТФ в  ЗАО "Колхоз Уваровский" и приобретение сельхозтехники и оборудования</t>
  </si>
  <si>
    <t>Будет построена зона отдыха в с.Борисово на площади 600 кв.м</t>
  </si>
  <si>
    <t>Будет создано 90 рабочих мест</t>
  </si>
  <si>
    <t xml:space="preserve">Планируемый ввод в действие 2015 год, площадь зданий и сооружений 25 тыс.кв.м, до конца 2015 года будет создано 120 рабочих мест </t>
  </si>
  <si>
    <t>Будет построено картофелехранилище площадью 1 949 кв.м (ООО "Можайские овощи"), будет создано 4 рабочих места</t>
  </si>
  <si>
    <t>Приобретение с/х техники в ЗАО "Тропарево" (комбайны, трактора и т.д.)</t>
  </si>
  <si>
    <t>Повышение эффективности управления муниципальной собственностью</t>
  </si>
  <si>
    <t>Будут сформированы земельные участки и оформлены кадастровые паспорта под 428 объектами муниципальной собственности</t>
  </si>
  <si>
    <t>Будет зарегистрировано право муниципальной собственности на 46 объектов недвижимости</t>
  </si>
  <si>
    <t>Будут оформлены технические и кадастровые паспорта на 232 объекта дорожного хозяйства</t>
  </si>
  <si>
    <t>Будет зарегистрировано право муниципальной собственности на 30  объектов недвижимости</t>
  </si>
  <si>
    <t>Будут оформлены технические и кадастровые паспорта на 396 объектов коммунального назначения</t>
  </si>
  <si>
    <t>Будет определена рыночная стоимость не менее 10 объектов недвижимости</t>
  </si>
  <si>
    <t>Оформление кадастровых паспортов и регистрация объектов коммунального хозяйства</t>
  </si>
  <si>
    <t>Проведение технической инвентаризации и оформление технических и кадастровых паспортов объектов недвижимого имущества. Постановка на кадастровый учет земель под многоквартирными жилыми домами</t>
  </si>
  <si>
    <t>Постановка на кадастровый учет объектов муниципальной собственности и земельных участков, занимаемых объектами муниципальной собственности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</si>
  <si>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Укрепление материально-технической базы</t>
    </r>
  </si>
  <si>
    <r>
      <t xml:space="preserve">Мероприятие № 2                                                                </t>
    </r>
    <r>
      <rPr>
        <sz val="8"/>
        <rFont val="Times New Roman"/>
        <family val="1"/>
        <charset val="204"/>
      </rPr>
      <t>Оснащение оборудованием</t>
    </r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</si>
  <si>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                                                 Специальная подготовка и переподготовка врачебного и среднего медперсонала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</si>
  <si>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      Укрепление материально-технической базы</t>
    </r>
  </si>
  <si>
    <t>Осуществлять реализацию лекарственных средств жителям сельской местности (приобретение сопутствующего оборудования за счет средств ТФОМС):                                             - на фельдшерско-акушерских пунктах;                                                     - в амбулаториях</t>
  </si>
  <si>
    <t>Долгосрочная целевая программа "Развитие системы здравоохранения Можайского муниципального района Московской области на 2012-2014 годы"</t>
  </si>
  <si>
    <r>
      <t xml:space="preserve">Мероприятие № 1                                                               </t>
    </r>
    <r>
      <rPr>
        <sz val="8"/>
        <rFont val="Times New Roman"/>
        <family val="1"/>
        <charset val="204"/>
      </rPr>
      <t>Информационное и научно-методическое обеспечение малого и среднего предпринимательства</t>
    </r>
  </si>
  <si>
    <r>
      <t xml:space="preserve">Мероприятие № 2                                                              </t>
    </r>
    <r>
      <rPr>
        <sz val="8"/>
        <rFont val="Times New Roman"/>
        <family val="1"/>
        <charset val="204"/>
      </rPr>
      <t>Гражданско-патриотическое и духовно-нравственное воспитание молодежи, формирование активной гражданской позиции</t>
    </r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</si>
  <si>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                             Проведение массовых районных мероприятий для подростков и молодежи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</si>
  <si>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          Поддержка талантливой молодежи</t>
    </r>
  </si>
  <si>
    <r>
      <t xml:space="preserve">Мероприятие № 5                                                          </t>
    </r>
    <r>
      <rPr>
        <sz val="8"/>
        <rFont val="Times New Roman"/>
        <family val="1"/>
        <charset val="204"/>
      </rPr>
      <t>Гармонизация межэтнических отношений</t>
    </r>
  </si>
  <si>
    <r>
      <rPr>
        <b/>
        <sz val="8"/>
        <rFont val="Times New Roman"/>
        <family val="1"/>
        <charset val="204"/>
      </rPr>
      <t xml:space="preserve">Мероприятие № 6  </t>
    </r>
    <r>
      <rPr>
        <sz val="8"/>
        <rFont val="Times New Roman"/>
        <family val="1"/>
        <charset val="204"/>
      </rPr>
      <t xml:space="preserve">                                                               Организация мероприятий для подростков и молодежи с ограниченными физическими возможностями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</si>
  <si>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Обеспечение деятельности по профилактике преступлений и правонарушений</t>
    </r>
  </si>
  <si>
    <r>
      <t xml:space="preserve">Мероприятие № 2           </t>
    </r>
    <r>
      <rPr>
        <sz val="8"/>
        <rFont val="Times New Roman"/>
        <family val="1"/>
        <charset val="204"/>
      </rPr>
      <t xml:space="preserve">                                                 Профилактика наркомании и токсикомании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</si>
  <si>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  Профилактика экстремизма на национальной и религиозной почве</t>
    </r>
  </si>
  <si>
    <r>
      <rPr>
        <b/>
        <sz val="8"/>
        <rFont val="Times New Roman"/>
        <family val="1"/>
        <charset val="204"/>
      </rPr>
      <t xml:space="preserve">Мероприятие № 4 </t>
    </r>
    <r>
      <rPr>
        <sz val="8"/>
        <rFont val="Times New Roman"/>
        <family val="1"/>
        <charset val="204"/>
      </rPr>
      <t xml:space="preserve">                                                               Профилактика терроризма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</si>
  <si>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 Сопровождение программного обеспечения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</si>
  <si>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           Обслуживание техники</t>
    </r>
  </si>
  <si>
    <r>
      <rPr>
        <b/>
        <sz val="8"/>
        <rFont val="Times New Roman"/>
        <family val="1"/>
        <charset val="204"/>
      </rPr>
      <t xml:space="preserve">Мероприятие № 4 </t>
    </r>
    <r>
      <rPr>
        <sz val="8"/>
        <rFont val="Times New Roman"/>
        <family val="1"/>
        <charset val="204"/>
      </rPr>
      <t xml:space="preserve">                                                           Приобретение программных средств</t>
    </r>
  </si>
  <si>
    <r>
      <rPr>
        <b/>
        <sz val="8"/>
        <rFont val="Times New Roman"/>
        <family val="1"/>
        <charset val="204"/>
      </rPr>
      <t xml:space="preserve">Мероприятие № 5 </t>
    </r>
    <r>
      <rPr>
        <sz val="8"/>
        <rFont val="Times New Roman"/>
        <family val="1"/>
        <charset val="204"/>
      </rPr>
      <t xml:space="preserve">                                                                              Связь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</si>
  <si>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                               Безопасный город</t>
    </r>
  </si>
  <si>
    <r>
      <rPr>
        <b/>
        <sz val="8"/>
        <rFont val="Times New Roman"/>
        <family val="1"/>
        <charset val="204"/>
      </rPr>
      <t xml:space="preserve">Мероприятие № 7 </t>
    </r>
    <r>
      <rPr>
        <sz val="8"/>
        <rFont val="Times New Roman"/>
        <family val="1"/>
        <charset val="204"/>
      </rPr>
      <t xml:space="preserve">                                                                  Аттестация ИСПДи</t>
    </r>
  </si>
  <si>
    <r>
      <rPr>
        <b/>
        <sz val="8"/>
        <rFont val="Times New Roman"/>
        <family val="1"/>
        <charset val="204"/>
      </rPr>
      <t>Мероприятие  № 8</t>
    </r>
    <r>
      <rPr>
        <sz val="8"/>
        <rFont val="Times New Roman"/>
        <family val="1"/>
        <charset val="204"/>
      </rPr>
      <t xml:space="preserve">                                                                Создание многофункционального центра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</si>
  <si>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Сопровождение программного обеспечения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</si>
  <si>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   Обслуживание техники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</si>
  <si>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    Приобретение программных средств</t>
    </r>
  </si>
  <si>
    <r>
      <rPr>
        <b/>
        <sz val="8"/>
        <rFont val="Times New Roman"/>
        <family val="1"/>
        <charset val="204"/>
      </rPr>
      <t xml:space="preserve">Мероприятие № 5 </t>
    </r>
    <r>
      <rPr>
        <sz val="8"/>
        <rFont val="Times New Roman"/>
        <family val="1"/>
        <charset val="204"/>
      </rPr>
      <t xml:space="preserve">                                                                 Связь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</si>
  <si>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                  Безопасный город</t>
    </r>
  </si>
  <si>
    <r>
      <rPr>
        <b/>
        <sz val="8"/>
        <rFont val="Times New Roman"/>
        <family val="1"/>
        <charset val="204"/>
      </rPr>
      <t>Мероприятие № 7</t>
    </r>
    <r>
      <rPr>
        <sz val="8"/>
        <rFont val="Times New Roman"/>
        <family val="1"/>
        <charset val="204"/>
      </rPr>
      <t xml:space="preserve">                                                       Аттестация ИСПДи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</si>
  <si>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  Развитие материально-технической базы образовательных учреждений, в том числе создание условий для повышения доступности качественного питания обучающихся общеобразовательных учреждений</t>
    </r>
  </si>
  <si>
    <r>
      <t xml:space="preserve">Мероприятие № 2                                                           </t>
    </r>
    <r>
      <rPr>
        <sz val="8"/>
        <rFont val="Times New Roman"/>
        <family val="1"/>
        <charset val="204"/>
      </rPr>
      <t>Мероприятия по комплексной безопасности образовательных учреждений</t>
    </r>
  </si>
  <si>
    <r>
      <t xml:space="preserve">Мероприятие № 3                                                               </t>
    </r>
    <r>
      <rPr>
        <sz val="8"/>
        <rFont val="Times New Roman"/>
        <family val="1"/>
        <charset val="204"/>
      </rPr>
      <t>Повышение эффективности работы с одаренными детьми. Адресное сопровождение интеллектуальной и творческой одаренности учащихся. Работа с детьми-инвалидами</t>
    </r>
  </si>
  <si>
    <r>
      <t xml:space="preserve">Мероприятие № 4                                                                               </t>
    </r>
    <r>
      <rPr>
        <sz val="8"/>
        <rFont val="Times New Roman"/>
        <family val="1"/>
        <charset val="204"/>
      </rPr>
      <t>Повышение заработной платы работникам образовательных учреждений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</si>
  <si>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</t>
    </r>
    <r>
      <rPr>
        <b/>
        <i/>
        <sz val="8"/>
        <rFont val="Times New Roman"/>
        <family val="1"/>
        <charset val="204"/>
      </rPr>
      <t>Комплексная безопасность образовательных учреждений</t>
    </r>
    <r>
      <rPr>
        <sz val="8"/>
        <rFont val="Times New Roman"/>
        <family val="1"/>
        <charset val="204"/>
      </rPr>
      <t xml:space="preserve">. Установка ограждений в образовательных учреждениях. </t>
    </r>
  </si>
  <si>
    <r>
      <rPr>
        <b/>
        <sz val="8"/>
        <rFont val="Times New Roman"/>
        <family val="1"/>
        <charset val="204"/>
      </rPr>
      <t xml:space="preserve">Мероприятие № 4  </t>
    </r>
    <r>
      <rPr>
        <sz val="8"/>
        <rFont val="Times New Roman"/>
        <family val="1"/>
        <charset val="204"/>
      </rPr>
      <t xml:space="preserve">                                                           Увеличение числа мест за счет пристроек к основным зданиям МДОУ. Строительство дошкольных учреждений.</t>
    </r>
  </si>
  <si>
    <r>
      <t xml:space="preserve">Мероприятие № 1                                                            </t>
    </r>
    <r>
      <rPr>
        <sz val="8"/>
        <rFont val="Times New Roman"/>
        <family val="1"/>
        <charset val="204"/>
      </rPr>
      <t>Организация летних оздоровительных лагерей с дневным пребыванием на базе общеобразовательных учреждений Можайского муниципального района</t>
    </r>
  </si>
  <si>
    <r>
      <t xml:space="preserve">Мероприятие № 3                                                            </t>
    </r>
    <r>
      <rPr>
        <sz val="8"/>
        <rFont val="Times New Roman"/>
        <family val="1"/>
        <charset val="204"/>
      </rPr>
      <t>Обеспечение отдыха и оздоровление одаренных детей, проживающих в Можайском муниципальном районе</t>
    </r>
  </si>
  <si>
    <r>
      <t xml:space="preserve">Мероприятие № 4                                                            </t>
    </r>
    <r>
      <rPr>
        <sz val="8"/>
        <rFont val="Times New Roman"/>
        <family val="1"/>
        <charset val="204"/>
      </rPr>
      <t>Организация занятости обучающихся Можайского муниципального района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</si>
  <si>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Организация досуга и обеспечение жителей услугами организации культуры, развитие местного традиционного народного художественного творчества</t>
    </r>
  </si>
  <si>
    <r>
      <rPr>
        <b/>
        <sz val="8"/>
        <rFont val="Times New Roman"/>
        <family val="1"/>
        <charset val="204"/>
      </rPr>
      <t xml:space="preserve">Мероприятие № 2   </t>
    </r>
    <r>
      <rPr>
        <sz val="8"/>
        <rFont val="Times New Roman"/>
        <family val="1"/>
        <charset val="204"/>
      </rPr>
      <t xml:space="preserve">                                                         Повышение заработной платы работников муниципальных учреждений, подведомственных Управлению по культуре, делам молодежи и туризма администрации Можайского муниципального района с 01 мая 2013 года нав 6%, с 01 сентября 2013 года на 9%</t>
    </r>
  </si>
  <si>
    <r>
      <t xml:space="preserve"> </t>
    </r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Установка узлов учета горячего водоснабжения в учреждениях образования</t>
    </r>
  </si>
  <si>
    <r>
      <rPr>
        <b/>
        <sz val="8"/>
        <rFont val="Times New Roman"/>
        <family val="1"/>
        <charset val="204"/>
      </rPr>
      <t xml:space="preserve">Мероприятие № 3          </t>
    </r>
    <r>
      <rPr>
        <sz val="8"/>
        <rFont val="Times New Roman"/>
        <family val="1"/>
        <charset val="204"/>
      </rPr>
      <t xml:space="preserve">                                                   Установка узлов учета тепла в учреждениях образования</t>
    </r>
  </si>
  <si>
    <r>
      <rPr>
        <b/>
        <sz val="8"/>
        <rFont val="Times New Roman"/>
        <family val="1"/>
        <charset val="204"/>
      </rPr>
      <t xml:space="preserve">Мероприятие № 6 </t>
    </r>
    <r>
      <rPr>
        <sz val="8"/>
        <rFont val="Times New Roman"/>
        <family val="1"/>
        <charset val="204"/>
      </rPr>
      <t xml:space="preserve">                                                              Проведение ремонтных работ в учреждениях образования</t>
    </r>
  </si>
  <si>
    <r>
      <rPr>
        <b/>
        <sz val="8"/>
        <rFont val="Times New Roman"/>
        <family val="1"/>
        <charset val="204"/>
      </rPr>
      <t xml:space="preserve">Мероприятие № 4     </t>
    </r>
    <r>
      <rPr>
        <sz val="8"/>
        <rFont val="Times New Roman"/>
        <family val="1"/>
        <charset val="204"/>
      </rPr>
      <t xml:space="preserve">                                                            Установка пластиковых окон в учреждениях образования</t>
    </r>
  </si>
  <si>
    <r>
      <rPr>
        <b/>
        <sz val="8"/>
        <rFont val="Times New Roman"/>
        <family val="1"/>
        <charset val="204"/>
      </rPr>
      <t>Мероприятие № 7</t>
    </r>
    <r>
      <rPr>
        <sz val="8"/>
        <rFont val="Times New Roman"/>
        <family val="1"/>
        <charset val="204"/>
      </rPr>
      <t xml:space="preserve">                                                                   Установка приборов учета воды в учреждениях культуры</t>
    </r>
  </si>
  <si>
    <r>
      <t xml:space="preserve"> </t>
    </r>
    <r>
      <rPr>
        <b/>
        <sz val="8"/>
        <rFont val="Times New Roman"/>
        <family val="1"/>
        <charset val="204"/>
      </rPr>
      <t xml:space="preserve">Мероприятие № 12 </t>
    </r>
    <r>
      <rPr>
        <sz val="8"/>
        <rFont val="Times New Roman"/>
        <family val="1"/>
        <charset val="204"/>
      </rPr>
      <t xml:space="preserve">                                                         Установка приборов учета в  ММОУДОД "Комплексная ДЮШ"</t>
    </r>
  </si>
  <si>
    <r>
      <rPr>
        <b/>
        <sz val="8"/>
        <rFont val="Times New Roman"/>
        <family val="1"/>
        <charset val="204"/>
      </rPr>
      <t xml:space="preserve">Мероприятие № 14     </t>
    </r>
    <r>
      <rPr>
        <sz val="8"/>
        <rFont val="Times New Roman"/>
        <family val="1"/>
        <charset val="204"/>
      </rPr>
      <t xml:space="preserve">                                                            Замена окон в ММОУДОД "Комплексная ДЮШ"</t>
    </r>
  </si>
  <si>
    <r>
      <rPr>
        <b/>
        <sz val="8"/>
        <rFont val="Times New Roman"/>
        <family val="1"/>
        <charset val="204"/>
      </rPr>
      <t xml:space="preserve">Мероприятие № 13     </t>
    </r>
    <r>
      <rPr>
        <sz val="8"/>
        <rFont val="Times New Roman"/>
        <family val="1"/>
        <charset val="204"/>
      </rPr>
      <t xml:space="preserve">                                                            Установка энергосберегающих ламп в МУ "Можайский городской стадион", МУ "Можайский дворец спорта "Багратион", ММОУДОД "Комплексная ДЮШ" и "Комплексная ДЮСШ по самбо и дзюдо"</t>
    </r>
  </si>
  <si>
    <r>
      <rPr>
        <b/>
        <sz val="8"/>
        <rFont val="Times New Roman"/>
        <family val="1"/>
        <charset val="204"/>
      </rPr>
      <t xml:space="preserve">Мероприятие № 15     </t>
    </r>
    <r>
      <rPr>
        <sz val="8"/>
        <rFont val="Times New Roman"/>
        <family val="1"/>
        <charset val="204"/>
      </rPr>
      <t xml:space="preserve">                                                       Проведение ремонтных работ в МУ "Можайский городской стадион", ММОУДОД "Комплексная ДЮШ"</t>
    </r>
  </si>
  <si>
    <r>
      <rPr>
        <b/>
        <sz val="8"/>
        <rFont val="Times New Roman"/>
        <family val="1"/>
        <charset val="204"/>
      </rPr>
      <t>Мероприятие № 16</t>
    </r>
    <r>
      <rPr>
        <i/>
        <sz val="8"/>
        <rFont val="Times New Roman"/>
        <family val="1"/>
        <charset val="204"/>
      </rPr>
      <t xml:space="preserve">    </t>
    </r>
    <r>
      <rPr>
        <b/>
        <i/>
        <sz val="8"/>
        <rFont val="Times New Roman"/>
        <family val="1"/>
        <charset val="204"/>
      </rPr>
      <t xml:space="preserve">                                                           </t>
    </r>
    <r>
      <rPr>
        <sz val="8"/>
        <rFont val="Times New Roman"/>
        <family val="1"/>
        <charset val="204"/>
      </rPr>
      <t>Установка узлов учета тепла по объектам МУЗ "Можайская ЦРБ"</t>
    </r>
  </si>
  <si>
    <r>
      <rPr>
        <b/>
        <sz val="8"/>
        <rFont val="Times New Roman"/>
        <family val="1"/>
        <charset val="204"/>
      </rPr>
      <t>СП Дровнинское</t>
    </r>
    <r>
      <rPr>
        <sz val="8"/>
        <rFont val="Times New Roman"/>
        <family val="1"/>
        <charset val="204"/>
      </rPr>
      <t xml:space="preserve">                                                                 ЦУ пос.Цветковский-д.Дровнино протяж. 24,9 км</t>
    </r>
  </si>
  <si>
    <r>
      <rPr>
        <b/>
        <sz val="8"/>
        <rFont val="Times New Roman"/>
        <family val="1"/>
        <charset val="204"/>
      </rPr>
      <t xml:space="preserve">СП Замошинское </t>
    </r>
    <r>
      <rPr>
        <sz val="8"/>
        <rFont val="Times New Roman"/>
        <family val="1"/>
        <charset val="204"/>
      </rPr>
      <t xml:space="preserve">                                                                    ЦУ Семеновское-с.Семеновское, протяж. 18 км</t>
    </r>
  </si>
  <si>
    <r>
      <rPr>
        <b/>
        <sz val="8"/>
        <rFont val="Times New Roman"/>
        <family val="1"/>
        <charset val="204"/>
      </rPr>
      <t>СП Юрловское</t>
    </r>
    <r>
      <rPr>
        <sz val="8"/>
        <rFont val="Times New Roman"/>
        <family val="1"/>
        <charset val="204"/>
      </rPr>
      <t xml:space="preserve">                                                                     ЦУ АО "Ивакино" д.Ивакино, протяж. 19 км</t>
    </r>
  </si>
  <si>
    <r>
      <rPr>
        <b/>
        <sz val="8"/>
        <rFont val="Times New Roman"/>
        <family val="1"/>
        <charset val="204"/>
      </rPr>
      <t>СП Юрловское</t>
    </r>
    <r>
      <rPr>
        <sz val="8"/>
        <rFont val="Times New Roman"/>
        <family val="1"/>
        <charset val="204"/>
      </rPr>
      <t xml:space="preserve">                                                                  ЦУ АО "Юрловский" с.Сокольниково, протяж. 8,16 км</t>
    </r>
  </si>
  <si>
    <r>
      <t xml:space="preserve">Мероприятие №2 </t>
    </r>
    <r>
      <rPr>
        <sz val="10"/>
        <rFont val="Times New Roman"/>
        <family val="1"/>
        <charset val="204"/>
      </rPr>
      <t xml:space="preserve">                                                    Строительство газопроводов низкого давления в сельских населенных пунктах</t>
    </r>
  </si>
  <si>
    <r>
      <rPr>
        <b/>
        <i/>
        <sz val="8"/>
        <rFont val="Times New Roman"/>
        <family val="1"/>
        <charset val="204"/>
      </rPr>
      <t>Газификация жилых домов                                                 СП Порецкое</t>
    </r>
    <r>
      <rPr>
        <i/>
        <sz val="8"/>
        <rFont val="Times New Roman"/>
        <family val="1"/>
        <charset val="204"/>
      </rPr>
      <t xml:space="preserve">                                           </t>
    </r>
  </si>
  <si>
    <r>
      <rPr>
        <b/>
        <i/>
        <sz val="8"/>
        <rFont val="Times New Roman"/>
        <family val="1"/>
        <charset val="204"/>
      </rPr>
      <t>Газификация жилых домов                                                 СП Бородинское</t>
    </r>
    <r>
      <rPr>
        <i/>
        <sz val="8"/>
        <rFont val="Times New Roman"/>
        <family val="1"/>
        <charset val="204"/>
      </rPr>
      <t xml:space="preserve">                                                 д.Старое Село, протяж. 3 км</t>
    </r>
  </si>
  <si>
    <t xml:space="preserve">Газификация жилых домов                                                СП Дровнинское     </t>
  </si>
  <si>
    <r>
      <rPr>
        <b/>
        <sz val="8"/>
        <rFont val="Times New Roman"/>
        <family val="1"/>
        <charset val="204"/>
      </rPr>
      <t xml:space="preserve">Мероприятие № 1     </t>
    </r>
    <r>
      <rPr>
        <sz val="8"/>
        <rFont val="Times New Roman"/>
        <family val="1"/>
        <charset val="204"/>
      </rPr>
      <t xml:space="preserve">                                                           Проектирование и строительство здания детского сада на 220 мест по ул. Полосухина г.Можайска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</si>
  <si>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Проектирование и строительство здания детского сада на 60 мест в п. Уваровка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</si>
  <si>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Проектирование и строительство здания детского сада на 60 мест в с. Тропарево       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</si>
  <si>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Проектирование и строительство здания детского сада на 120 мест в г. Можайске, ул  Восточная, 19       </t>
    </r>
  </si>
  <si>
    <r>
      <rPr>
        <b/>
        <sz val="8"/>
        <rFont val="Times New Roman"/>
        <family val="1"/>
        <charset val="204"/>
      </rPr>
      <t xml:space="preserve">Мероприятие № 9  </t>
    </r>
    <r>
      <rPr>
        <sz val="8"/>
        <rFont val="Times New Roman"/>
        <family val="1"/>
        <charset val="204"/>
      </rPr>
      <t xml:space="preserve">                                                            Закупка оборудования для оснащения МДОУ, разрабатывающих и внедряющих инновационные образовательные проекты       </t>
    </r>
  </si>
  <si>
    <r>
      <rPr>
        <b/>
        <sz val="8"/>
        <rFont val="Times New Roman"/>
        <family val="1"/>
        <charset val="204"/>
      </rPr>
      <t xml:space="preserve">Мероприятие № 4 </t>
    </r>
    <r>
      <rPr>
        <sz val="8"/>
        <rFont val="Times New Roman"/>
        <family val="1"/>
        <charset val="204"/>
      </rPr>
      <t xml:space="preserve">                                                           Повышение заработной платы работников муниципальных образовательных учреждений Можайского муниципального района, осуществляющих деятельность в области физической культуры и спорта, подведомственных Комитету по физической культуре и спорту администрации Можайского муниципального района Московской области с 01 мая 2013 года на 6% и с 01 сентября 2013 года на 9%</t>
    </r>
  </si>
  <si>
    <r>
      <rPr>
        <b/>
        <sz val="8"/>
        <rFont val="Times New Roman"/>
        <family val="1"/>
        <charset val="204"/>
      </rPr>
      <t xml:space="preserve">Мероприятие № 2 </t>
    </r>
    <r>
      <rPr>
        <sz val="8"/>
        <rFont val="Times New Roman"/>
        <family val="1"/>
        <charset val="204"/>
      </rPr>
      <t xml:space="preserve">                                                                    Создание системы непрерывного обучения детей правилам безопасного поведения на дорогах и улицах</t>
    </r>
  </si>
  <si>
    <r>
      <rPr>
        <b/>
        <sz val="8"/>
        <rFont val="Times New Roman"/>
        <family val="1"/>
        <charset val="204"/>
      </rPr>
      <t xml:space="preserve">Мероприятие №1 </t>
    </r>
    <r>
      <rPr>
        <sz val="8"/>
        <rFont val="Times New Roman"/>
        <family val="1"/>
        <charset val="204"/>
      </rPr>
      <t xml:space="preserve">                                                             </t>
    </r>
    <r>
      <rPr>
        <b/>
        <i/>
        <sz val="8"/>
        <rFont val="Times New Roman"/>
        <family val="1"/>
        <charset val="204"/>
      </rPr>
      <t xml:space="preserve">Продвижение туристического продукта, представляемого на территории Можайского муниципального района на Международном и внутреннем туристских рынках </t>
    </r>
  </si>
  <si>
    <r>
      <rPr>
        <b/>
        <sz val="8"/>
        <rFont val="Times New Roman"/>
        <family val="1"/>
        <charset val="204"/>
      </rPr>
      <t xml:space="preserve">Мероприятие № 4   </t>
    </r>
    <r>
      <rPr>
        <sz val="8"/>
        <rFont val="Times New Roman"/>
        <family val="1"/>
        <charset val="204"/>
      </rPr>
      <t xml:space="preserve">                                                        Содействие в трудоустройстве инвалидов</t>
    </r>
  </si>
  <si>
    <r>
      <rPr>
        <b/>
        <sz val="8"/>
        <rFont val="Times New Roman"/>
        <family val="1"/>
        <charset val="204"/>
      </rPr>
      <t>Мероприятие №1</t>
    </r>
    <r>
      <rPr>
        <sz val="8"/>
        <rFont val="Times New Roman"/>
        <family val="1"/>
        <charset val="204"/>
      </rPr>
      <t xml:space="preserve">                                                           Повышение доступности объектов социальной, транспортной и инженерной инфраструктур для инвалидов и маломобильных граждан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</si>
  <si>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     Содействие в трудоустройстве инвалидов</t>
    </r>
  </si>
  <si>
    <r>
      <rPr>
        <b/>
        <sz val="8"/>
        <rFont val="Times New Roman"/>
        <family val="1"/>
        <charset val="204"/>
      </rPr>
      <t>Мероприятие №4</t>
    </r>
    <r>
      <rPr>
        <sz val="8"/>
        <rFont val="Times New Roman"/>
        <family val="1"/>
        <charset val="204"/>
      </rPr>
      <t xml:space="preserve">                                                                  Издание брошюр, буклетов, памяток, по профилактике неблагополучия в семьях, организации приемных семей, работе социального патроната, за здоровый образ жизни, профилактики предупреждения злоупотребления психоактивных веществ,    
размещение плакатов-банеров с социальной рекламой на улицах города
</t>
    </r>
  </si>
  <si>
    <r>
      <rPr>
        <b/>
        <sz val="8"/>
        <rFont val="Times New Roman"/>
        <family val="1"/>
        <charset val="204"/>
      </rPr>
      <t>Мероприятие №7</t>
    </r>
    <r>
      <rPr>
        <sz val="8"/>
        <rFont val="Times New Roman"/>
        <family val="1"/>
        <charset val="204"/>
      </rPr>
      <t xml:space="preserve">                                                                                            Подписка на журнал "Беспризорник"</t>
    </r>
  </si>
  <si>
    <r>
      <rPr>
        <b/>
        <sz val="8"/>
        <rFont val="Times New Roman"/>
        <family val="1"/>
        <charset val="204"/>
      </rPr>
      <t xml:space="preserve">Мероприятие №8 </t>
    </r>
    <r>
      <rPr>
        <sz val="8"/>
        <rFont val="Times New Roman"/>
        <family val="1"/>
        <charset val="204"/>
      </rPr>
      <t xml:space="preserve">                                                                             Организация спортивных мероприятий в Можайской воспитательной колонии (спортивная форма, инвентарь, призы)</t>
    </r>
  </si>
  <si>
    <r>
      <t xml:space="preserve">Мероприятие № 1                                                     </t>
    </r>
    <r>
      <rPr>
        <sz val="8"/>
        <rFont val="Times New Roman"/>
        <family val="1"/>
        <charset val="204"/>
      </rPr>
      <t>Строительство жилья</t>
    </r>
  </si>
  <si>
    <r>
      <t xml:space="preserve">Мероприятие № 2                                                       </t>
    </r>
    <r>
      <rPr>
        <sz val="10"/>
        <rFont val="Times New Roman"/>
        <family val="1"/>
        <charset val="204"/>
      </rPr>
      <t xml:space="preserve"> Ремонт объектов жилого фонда</t>
    </r>
  </si>
  <si>
    <r>
      <t xml:space="preserve">Мероприятие № 2                                                            </t>
    </r>
    <r>
      <rPr>
        <sz val="8"/>
        <rFont val="Times New Roman"/>
        <family val="1"/>
        <charset val="204"/>
      </rPr>
      <t>Создание условий для функционирования русского языка</t>
    </r>
  </si>
  <si>
    <t>Повышение заработной платы работников муниципальных учреждений Можайского муниципального района в сфере физической культуры и спорта с 01 мая и с 01 сентября 2014 года</t>
  </si>
  <si>
    <t>Учреждения дополнительного образования</t>
  </si>
  <si>
    <t>Учреждения физкультуры и спорта</t>
  </si>
  <si>
    <t>Муниципальная целевая программа "Развитие малого и среднего предпринимательства в Можайском муниципальном районе на 2014-2016 годы"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</si>
  <si>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Информационная поддержка субъектов малого и среднего предпринимательства</t>
    </r>
  </si>
  <si>
    <t>Финансовая поддержка субъектов малого и среднего предприимательства</t>
  </si>
  <si>
    <t>Муниципальная  программа "Развитие системы отдыха и оздоровления детей в Можайском муниципальном районе в 2014-2016 годах"</t>
  </si>
  <si>
    <r>
      <t xml:space="preserve">Мероприятие № 2                                       </t>
    </r>
    <r>
      <rPr>
        <sz val="8"/>
        <rFont val="Times New Roman"/>
        <family val="1"/>
        <charset val="204"/>
      </rPr>
      <t xml:space="preserve">Обеспечение отдыха, оздоровления детей, оказавшихся в трудной жизненной ситуации                                    </t>
    </r>
  </si>
  <si>
    <r>
      <t xml:space="preserve">Мероприятие № 4                                                          </t>
    </r>
    <r>
      <rPr>
        <sz val="8"/>
        <rFont val="Times New Roman"/>
        <family val="1"/>
        <charset val="204"/>
      </rPr>
      <t xml:space="preserve"> Обеспечение отдыха и оздоровление  детей, проживающих в Можайском муниципальном районе, в загородных оздоровительных учреждениях Московскй области</t>
    </r>
  </si>
  <si>
    <r>
      <t xml:space="preserve">Мероприятие № 5                                                            </t>
    </r>
    <r>
      <rPr>
        <sz val="8"/>
        <rFont val="Times New Roman"/>
        <family val="1"/>
        <charset val="204"/>
      </rPr>
      <t>Обеспечение отдыха и оздоровление одаренных детей, проживающих в Можайском муниципальном районе, в учреждениях отдыха и оздоровления детей с профильными сменами</t>
    </r>
  </si>
  <si>
    <r>
      <t xml:space="preserve">Мероприятие № 6                                                            </t>
    </r>
    <r>
      <rPr>
        <sz val="8"/>
        <rFont val="Times New Roman"/>
        <family val="1"/>
        <charset val="204"/>
      </rPr>
      <t>Организация занятости детей, обучающихся в образовательных учреждениях Можайского муниципального района</t>
    </r>
  </si>
  <si>
    <r>
      <rPr>
        <b/>
        <sz val="8"/>
        <rFont val="Times New Roman"/>
        <family val="1"/>
        <charset val="204"/>
      </rPr>
      <t xml:space="preserve">Мероприятие № 4 </t>
    </r>
    <r>
      <rPr>
        <sz val="8"/>
        <rFont val="Times New Roman"/>
        <family val="1"/>
        <charset val="204"/>
      </rPr>
      <t xml:space="preserve">                                                           Расширение практики применения энергосберегающих технологий при модернизации, реконструкции, капитальном и текущем ремонте основных фондов</t>
    </r>
  </si>
  <si>
    <r>
      <rPr>
        <b/>
        <sz val="8"/>
        <rFont val="Times New Roman"/>
        <family val="1"/>
        <charset val="204"/>
      </rPr>
      <t>Мероприятие № 5</t>
    </r>
    <r>
      <rPr>
        <sz val="8"/>
        <rFont val="Times New Roman"/>
        <family val="1"/>
        <charset val="204"/>
      </rPr>
      <t xml:space="preserve">                                   Оснащение муниципальных учреждений Можайского муиципального района современными техническими средствами учета и регулирования расходов энергоресурсов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</si>
  <si>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               Повышение энергоэффективности работы тепловых сетей</t>
    </r>
  </si>
  <si>
    <r>
      <rPr>
        <b/>
        <sz val="8"/>
        <rFont val="Times New Roman"/>
        <family val="1"/>
        <charset val="204"/>
      </rPr>
      <t>Мероприятие № 7</t>
    </r>
    <r>
      <rPr>
        <sz val="8"/>
        <rFont val="Times New Roman"/>
        <family val="1"/>
        <charset val="204"/>
      </rPr>
      <t xml:space="preserve">                                                  Внедрение современных технологий энергосбережения в муниципальных учреждениях Можайского муниципального района</t>
    </r>
  </si>
  <si>
    <r>
      <rPr>
        <b/>
        <sz val="8"/>
        <rFont val="Times New Roman"/>
        <family val="1"/>
        <charset val="204"/>
      </rPr>
      <t>Мероприятие № 12</t>
    </r>
    <r>
      <rPr>
        <sz val="8"/>
        <rFont val="Times New Roman"/>
        <family val="1"/>
        <charset val="204"/>
      </rPr>
      <t xml:space="preserve">                                   Оснащение муниципальных учреждений Можайского муиципального района современными техническими средствами учета и регулирования расходов энергоресурсов</t>
    </r>
  </si>
  <si>
    <r>
      <rPr>
        <b/>
        <sz val="8"/>
        <rFont val="Times New Roman"/>
        <family val="1"/>
        <charset val="204"/>
      </rPr>
      <t>Мероприятие № 13</t>
    </r>
    <r>
      <rPr>
        <sz val="8"/>
        <rFont val="Times New Roman"/>
        <family val="1"/>
        <charset val="204"/>
      </rPr>
      <t xml:space="preserve">                                                 Внедрение современных технологий энергосбережения в муниципальных учреждениях Можайского муниципального района</t>
    </r>
  </si>
  <si>
    <t>Муниципальная программа "Молодежь Можайского муниципального района 2014-2016 годы"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</si>
  <si>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Укрепление социальной ответственности, развитие молодежных общественных организаций, профессиональное самоопределение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</si>
  <si>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         Содействие патриотическому и духовно-нравственному воспитанию молодежи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</si>
  <si>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Поддержка талантливой олодежи и молодежных социально-значимых инициатив</t>
    </r>
  </si>
  <si>
    <t>6.5.</t>
  </si>
  <si>
    <t>Муниципальная программа Можайского муниципального района "Обеспечение безопасности на территории Можайского муниципального района на 2014-2016 годы"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</si>
  <si>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Устранение причин и условий совершения террористических актов и экстремистских проявлений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</si>
  <si>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         Повышение степени защищенности граждан, объектов с массовым пребыванием людей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</si>
  <si>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 Устранение причин и условий немедицинского потребления наркотических средств, психотропных веществ и их аналоговсовершения террористических актов и экстремистских проявлений</t>
    </r>
  </si>
  <si>
    <t>10.5.</t>
  </si>
  <si>
    <t>10.6.</t>
  </si>
  <si>
    <t>10.7.</t>
  </si>
  <si>
    <t>10.8.</t>
  </si>
  <si>
    <t>10.8.1.</t>
  </si>
  <si>
    <t>10.8.2.</t>
  </si>
  <si>
    <t>10.8.3.</t>
  </si>
  <si>
    <t>10.8.4.</t>
  </si>
  <si>
    <t>10.8.5.</t>
  </si>
  <si>
    <t>11.5.</t>
  </si>
  <si>
    <t>11.6.</t>
  </si>
  <si>
    <t>11.7.</t>
  </si>
  <si>
    <t>12.3.</t>
  </si>
  <si>
    <t>12.4.</t>
  </si>
  <si>
    <t>13.1.</t>
  </si>
  <si>
    <t>13.2.1.</t>
  </si>
  <si>
    <t>13.2.2.</t>
  </si>
  <si>
    <t>13.2.3.</t>
  </si>
  <si>
    <t>13.2.4.</t>
  </si>
  <si>
    <t>13.2.5.</t>
  </si>
  <si>
    <t>14.3.</t>
  </si>
  <si>
    <t>14.4.</t>
  </si>
  <si>
    <t>Муниципальная программа "Развитие культуры в Можайском муниципальном районе на 2014-2016 годы"</t>
  </si>
  <si>
    <r>
      <rPr>
        <b/>
        <sz val="8"/>
        <rFont val="Times New Roman"/>
        <family val="1"/>
        <charset val="204"/>
      </rPr>
      <t xml:space="preserve">Мероприятие № 1 </t>
    </r>
    <r>
      <rPr>
        <sz val="8"/>
        <rFont val="Times New Roman"/>
        <family val="1"/>
        <charset val="204"/>
      </rPr>
      <t xml:space="preserve">                                                               Сохранение народной культуры, развитие  художественного творчества, организация и проведение мероприятий</t>
    </r>
  </si>
  <si>
    <r>
      <rPr>
        <b/>
        <sz val="8"/>
        <rFont val="Times New Roman"/>
        <family val="1"/>
        <charset val="204"/>
      </rPr>
      <t xml:space="preserve">Мероприятие № 2 </t>
    </r>
    <r>
      <rPr>
        <sz val="8"/>
        <rFont val="Times New Roman"/>
        <family val="1"/>
        <charset val="204"/>
      </rPr>
      <t xml:space="preserve">                                                               Развитие образования в сфере культуры</t>
    </r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</si>
  <si>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 Повышение качества инфоромационно-библиотечного обслуживания населения Можайского муниципального района</t>
    </r>
  </si>
  <si>
    <t>18.4.</t>
  </si>
  <si>
    <t>18.5.</t>
  </si>
  <si>
    <t>18.6.</t>
  </si>
  <si>
    <t>18.8.</t>
  </si>
  <si>
    <t>18.9.</t>
  </si>
  <si>
    <t>18.10.</t>
  </si>
  <si>
    <t>18.12.</t>
  </si>
  <si>
    <t>18.13.</t>
  </si>
  <si>
    <t>18.14.</t>
  </si>
  <si>
    <t>19.7.</t>
  </si>
  <si>
    <r>
      <rPr>
        <b/>
        <sz val="8"/>
        <rFont val="Times New Roman"/>
        <family val="1"/>
        <charset val="204"/>
      </rPr>
      <t>Мероприятие №14</t>
    </r>
    <r>
      <rPr>
        <sz val="8"/>
        <rFont val="Times New Roman"/>
        <family val="1"/>
        <charset val="204"/>
      </rPr>
      <t xml:space="preserve">                                                    Расширение практики применения энергосберегающих технологий при модернизации, реконструкции, капитальном и текущем ремонте основных фондов</t>
    </r>
  </si>
  <si>
    <t>Муниципальная программа "Профилактика безнадзорности, ассоциальных явлений среди несовершеннолетних, защита их прав на территории Можайского муниципального района на 2014-2016 годы"</t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</si>
  <si>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Реконструкция молодежного центра "Спектр" под культурно-развлекательный центр в г. Можайске</t>
    </r>
  </si>
  <si>
    <r>
      <rPr>
        <b/>
        <sz val="8"/>
        <rFont val="Times New Roman"/>
        <family val="1"/>
        <charset val="204"/>
      </rPr>
      <t>Мероприятие № 1</t>
    </r>
    <r>
      <rPr>
        <sz val="8"/>
        <rFont val="Times New Roman"/>
        <family val="1"/>
        <charset val="204"/>
      </rPr>
      <t xml:space="preserve">                           Реконструкция ГСУ социального обслуживания Московской области "Уваровский детский дом-интернат для умственно отсталых детей "Надежда" (постановление Правительства Московской области от 11.10.2011 № 1167/42)</t>
    </r>
  </si>
  <si>
    <t>28.3.</t>
  </si>
  <si>
    <t>28.4.</t>
  </si>
  <si>
    <t>Программа отменена с 01.01.2014 года</t>
  </si>
  <si>
    <t xml:space="preserve">Программа отменена с 01.01.2014 года                                             </t>
  </si>
  <si>
    <r>
      <rPr>
        <b/>
        <sz val="8"/>
        <rFont val="Times New Roman"/>
        <family val="1"/>
        <charset val="204"/>
      </rPr>
      <t>Мероприятие № 3</t>
    </r>
    <r>
      <rPr>
        <sz val="8"/>
        <rFont val="Times New Roman"/>
        <family val="1"/>
        <charset val="204"/>
      </rPr>
      <t xml:space="preserve">                                                                 Развитие кадрового ресурса системы образования. Русский язык и литература.</t>
    </r>
  </si>
  <si>
    <t>1. Повышение квалификации медицинского персонала.                                                           2. Софинансирование ипотечного кредитования врачей.</t>
  </si>
  <si>
    <t>Муниципальная программа Можайского муниципального района  "Поддержка и развитие предпринимательства"  на 2015-2019 годы</t>
  </si>
  <si>
    <t>Программа отменена с 01.01.2015 года</t>
  </si>
  <si>
    <t>Муниципальная программа Можайского муниципального района "Развитие культуры" на 2015-2019 годы</t>
  </si>
  <si>
    <t>Муниципальная  программа Можайского муниципального района "Энергосбережение и повышение энергетической эффективности" на 2015-2019 годы</t>
  </si>
  <si>
    <t>Муниципальная программа Можайского муниципального района "Развитие физической культуры и спорта, формирование здорового образа жизни населения"   на 2015-2019 годы</t>
  </si>
  <si>
    <t>Муниципальная программа Можайского муниципального района "Развитие и функционирование дорожно-транспортного комплекса" на  2015-2019 годы</t>
  </si>
  <si>
    <t>Муниципальная программа Можайского муниципального района "Развитие образования и воспитания" на 2014-2016 годы"</t>
  </si>
  <si>
    <t>Муниципальная программа "Энергосбережение и повышение энергетической эффективности на территории Можайского муниципального района на 2014-2016 годы"</t>
  </si>
  <si>
    <t>Муниципальная программа Можайского муниципального района "Содержание и развитие жилищно-комунального хозяйства" на 2015-2019 годы</t>
  </si>
  <si>
    <t>Муниципальная программа Можайского муниципального района "Развитие территории" на 2015-2019 годы</t>
  </si>
  <si>
    <t>Муниципальная программа Можайского муниципального района "Сельское хозяйство" на 2015-2019 годы</t>
  </si>
  <si>
    <t>Муниципальная программа Можайского муниципального района "Жилище" на 2015-2019 годы</t>
  </si>
  <si>
    <t>Муниципальная программа Можайского муниципального района "Муниципальное управление" на 2015-2019 годы</t>
  </si>
  <si>
    <t>5А</t>
  </si>
  <si>
    <t>9А</t>
  </si>
  <si>
    <t>13А</t>
  </si>
  <si>
    <t>17А</t>
  </si>
  <si>
    <t>19А</t>
  </si>
  <si>
    <t>20.2.1.1.</t>
  </si>
  <si>
    <t>20.2.1.2.</t>
  </si>
  <si>
    <t>20.2.3.1.</t>
  </si>
  <si>
    <t>20.2.4.</t>
  </si>
  <si>
    <t>20.2.4.1.</t>
  </si>
  <si>
    <t>20.2.4.2.</t>
  </si>
  <si>
    <t>20.2.5.</t>
  </si>
  <si>
    <t>20.2.5.1.</t>
  </si>
  <si>
    <t>20.2.5.2.</t>
  </si>
  <si>
    <t>20.2.5.3.</t>
  </si>
  <si>
    <t>20.2.5.4.</t>
  </si>
  <si>
    <t>20.2.5.5.</t>
  </si>
  <si>
    <t>20.2.6.</t>
  </si>
  <si>
    <t>20.2.6.1.</t>
  </si>
  <si>
    <t>20.2.6.2.</t>
  </si>
  <si>
    <t>20.2.6.3.</t>
  </si>
  <si>
    <t>20.2.7.</t>
  </si>
  <si>
    <t>20.2.8.</t>
  </si>
  <si>
    <t>20.2.8.1.</t>
  </si>
  <si>
    <t>21.6.</t>
  </si>
  <si>
    <t>23.2.1.</t>
  </si>
  <si>
    <t>23А</t>
  </si>
  <si>
    <t>24А</t>
  </si>
  <si>
    <t>26.1.1.</t>
  </si>
  <si>
    <t>26.1.2.</t>
  </si>
  <si>
    <t>26.1.3.</t>
  </si>
  <si>
    <t>26.1.4.</t>
  </si>
  <si>
    <t>26.1.5.</t>
  </si>
  <si>
    <t>26.1.6.</t>
  </si>
  <si>
    <t>26.1.7.</t>
  </si>
  <si>
    <t>26.1.8.</t>
  </si>
  <si>
    <t>26.1.9.</t>
  </si>
  <si>
    <t>26.1.10.</t>
  </si>
  <si>
    <t>26.1.11.</t>
  </si>
  <si>
    <t>27.4.</t>
  </si>
  <si>
    <t>28.3.1.</t>
  </si>
  <si>
    <t>28.3.2.</t>
  </si>
  <si>
    <t>29.3.</t>
  </si>
  <si>
    <t>29.4.</t>
  </si>
  <si>
    <t>29.5.</t>
  </si>
  <si>
    <t>29.6.</t>
  </si>
  <si>
    <t>29.7.</t>
  </si>
  <si>
    <t>29.8.</t>
  </si>
  <si>
    <t>29.9.</t>
  </si>
  <si>
    <t>29.10.</t>
  </si>
  <si>
    <t>36.1.</t>
  </si>
  <si>
    <t>36.1.1.</t>
  </si>
  <si>
    <t>36.1.2.</t>
  </si>
  <si>
    <t>36.1.3.</t>
  </si>
  <si>
    <t>36.1.4.</t>
  </si>
  <si>
    <t>36.1.5.</t>
  </si>
  <si>
    <t>36.1.6.</t>
  </si>
  <si>
    <t>36.1.7.</t>
  </si>
  <si>
    <t>36.3.</t>
  </si>
  <si>
    <t>36.3.1.</t>
  </si>
  <si>
    <t>37.1.</t>
  </si>
  <si>
    <t>37.2.</t>
  </si>
  <si>
    <t>37.3.</t>
  </si>
  <si>
    <t>37.4.</t>
  </si>
  <si>
    <t>37.5.</t>
  </si>
  <si>
    <t>37.6.</t>
  </si>
  <si>
    <t>37.7.</t>
  </si>
  <si>
    <t>37.8.</t>
  </si>
  <si>
    <t>37.9.</t>
  </si>
  <si>
    <t>37.10.</t>
  </si>
  <si>
    <t>37.11.</t>
  </si>
  <si>
    <t>37.12.</t>
  </si>
  <si>
    <t>37.13.</t>
  </si>
  <si>
    <t>37.14.</t>
  </si>
  <si>
    <t>37.15.</t>
  </si>
  <si>
    <t>37.18.</t>
  </si>
  <si>
    <t>37.19.</t>
  </si>
  <si>
    <t>37.20.</t>
  </si>
  <si>
    <t>37.21.</t>
  </si>
  <si>
    <t>37.22.</t>
  </si>
  <si>
    <t>37.23.</t>
  </si>
  <si>
    <t>37.24.</t>
  </si>
  <si>
    <t>38.1.</t>
  </si>
  <si>
    <t>38.1.1.</t>
  </si>
  <si>
    <t>38.1.2.</t>
  </si>
  <si>
    <t>38.1.3.</t>
  </si>
  <si>
    <t>38.1.4.</t>
  </si>
  <si>
    <t>38.1.5.</t>
  </si>
  <si>
    <t>38.1.6.</t>
  </si>
  <si>
    <t>38.1.7.</t>
  </si>
  <si>
    <t>38.1.8.</t>
  </si>
  <si>
    <t>38.1.9.</t>
  </si>
  <si>
    <t>38.1.10.</t>
  </si>
  <si>
    <t>38.1.11.</t>
  </si>
  <si>
    <t>38.1.12.</t>
  </si>
  <si>
    <t>38.2.</t>
  </si>
  <si>
    <t>38.2.1.</t>
  </si>
  <si>
    <t>38.2.2.</t>
  </si>
  <si>
    <t>38.2.3.</t>
  </si>
  <si>
    <t>38.2.4.</t>
  </si>
  <si>
    <t>38.2.5.</t>
  </si>
  <si>
    <t>38.2.6.</t>
  </si>
  <si>
    <t>38.2.7.</t>
  </si>
  <si>
    <t>38.2.8.</t>
  </si>
  <si>
    <t>38.2.9.</t>
  </si>
  <si>
    <t>38.2.10.</t>
  </si>
  <si>
    <t>39.1.</t>
  </si>
  <si>
    <t>39.2.</t>
  </si>
  <si>
    <t>39.3.</t>
  </si>
  <si>
    <t>39.4.</t>
  </si>
  <si>
    <t>39.5.</t>
  </si>
  <si>
    <t>39.6.</t>
  </si>
  <si>
    <t>39.7.</t>
  </si>
  <si>
    <t>39.8.</t>
  </si>
  <si>
    <t>39.9.</t>
  </si>
  <si>
    <t>39.10.</t>
  </si>
  <si>
    <t>39.11.</t>
  </si>
  <si>
    <t>39.12.</t>
  </si>
  <si>
    <t>39.13.</t>
  </si>
  <si>
    <t>40.1.</t>
  </si>
  <si>
    <t>40.2.</t>
  </si>
  <si>
    <t>41.1.</t>
  </si>
  <si>
    <t>41.2.</t>
  </si>
  <si>
    <t>41.3.</t>
  </si>
  <si>
    <t>41.4.</t>
  </si>
  <si>
    <t>41.5.</t>
  </si>
  <si>
    <t>41.6.</t>
  </si>
  <si>
    <t>41.7.</t>
  </si>
  <si>
    <t>41.8.</t>
  </si>
  <si>
    <t>41.9.</t>
  </si>
  <si>
    <t>41.10.</t>
  </si>
  <si>
    <t>41.11.</t>
  </si>
  <si>
    <t>42.1.</t>
  </si>
  <si>
    <t>42.2.</t>
  </si>
  <si>
    <t>42.3.</t>
  </si>
  <si>
    <t>42.4.</t>
  </si>
  <si>
    <t>42.5.</t>
  </si>
  <si>
    <t>42.6.</t>
  </si>
  <si>
    <t>42.7.</t>
  </si>
  <si>
    <t>42.8.</t>
  </si>
  <si>
    <t>42.9.</t>
  </si>
  <si>
    <t>42.10.</t>
  </si>
  <si>
    <t>43.1.</t>
  </si>
  <si>
    <t>43.2.</t>
  </si>
  <si>
    <t>43.3.</t>
  </si>
  <si>
    <t>43.4.</t>
  </si>
  <si>
    <t>43.5.</t>
  </si>
  <si>
    <t>43.6.</t>
  </si>
  <si>
    <t>43.7.</t>
  </si>
  <si>
    <t>43.8.</t>
  </si>
  <si>
    <t>43.9.</t>
  </si>
  <si>
    <t>43.10.</t>
  </si>
  <si>
    <t>43.11.</t>
  </si>
  <si>
    <t>43.12.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</si>
  <si>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</si>
  <si>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</si>
  <si>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</si>
  <si>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</si>
  <si>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</si>
  <si>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</si>
  <si>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</si>
  <si>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</si>
  <si>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45.1.</t>
  </si>
  <si>
    <t>45.2.</t>
  </si>
  <si>
    <t>45.3.</t>
  </si>
  <si>
    <t>45.4.</t>
  </si>
  <si>
    <t>45.5.</t>
  </si>
  <si>
    <t>45.6.</t>
  </si>
  <si>
    <t>45.7.</t>
  </si>
  <si>
    <t>45.8.</t>
  </si>
  <si>
    <t>45.9.</t>
  </si>
  <si>
    <t>45.10.</t>
  </si>
  <si>
    <t>45.11.</t>
  </si>
  <si>
    <t>45.12.</t>
  </si>
  <si>
    <t>45.13.</t>
  </si>
  <si>
    <t>46.1.</t>
  </si>
  <si>
    <t>46.2.</t>
  </si>
  <si>
    <t>46.3.</t>
  </si>
  <si>
    <t>46.4.</t>
  </si>
  <si>
    <t>46.5.</t>
  </si>
  <si>
    <t>46.6.</t>
  </si>
  <si>
    <t>46.7.</t>
  </si>
  <si>
    <t>46.8.</t>
  </si>
  <si>
    <t>46.9.</t>
  </si>
  <si>
    <t>46.10.</t>
  </si>
  <si>
    <t>46.11.</t>
  </si>
  <si>
    <t>46.12.</t>
  </si>
  <si>
    <t>46.14.</t>
  </si>
  <si>
    <t>46.13.</t>
  </si>
  <si>
    <t>5.3.</t>
  </si>
  <si>
    <t>21.5.</t>
  </si>
  <si>
    <t>36.2.</t>
  </si>
  <si>
    <t>36.2.1.</t>
  </si>
  <si>
    <t>36.2.2.</t>
  </si>
  <si>
    <t>36.2.3.</t>
  </si>
  <si>
    <t>36.2.4.</t>
  </si>
  <si>
    <t>36.2.5.</t>
  </si>
  <si>
    <t>36.2.6.</t>
  </si>
  <si>
    <t>36.2.7.</t>
  </si>
  <si>
    <t>36.2.8.</t>
  </si>
  <si>
    <t>36.2.9.</t>
  </si>
  <si>
    <t>36.2.10.</t>
  </si>
  <si>
    <t>36.2.11.</t>
  </si>
  <si>
    <t>36.2.12.</t>
  </si>
  <si>
    <t>36.2.13.</t>
  </si>
  <si>
    <t>36.2.14.</t>
  </si>
  <si>
    <t>Муниципальная программа Можайского муниципального района "Обеспечение безопасности жизнедеятельности населения" на 2015-2019годы</t>
  </si>
  <si>
    <t>С 2015 года полномочия переданы в область</t>
  </si>
  <si>
    <t>Имущественная поддержка субъектов малого и среднего предпринимательства</t>
  </si>
  <si>
    <t>23.3.1.</t>
  </si>
  <si>
    <t>23.3.2.</t>
  </si>
  <si>
    <t>с 01.01.2015 года утверждена новая программа</t>
  </si>
  <si>
    <t>6.1.</t>
  </si>
  <si>
    <t>Программой не предусмотрено финансирование в 2014 году, т.к. программа была принята после утверждения бюджета.                            Программа отменена с 01.01.2015 года.</t>
  </si>
  <si>
    <t xml:space="preserve"> Реконструкция здания поликлинического отделения МУЗ "Уваровская РБ".  Подготовка документов на проведение торгов.                                                    </t>
  </si>
  <si>
    <t>Планируется установить ограждения в 2014 году: в МДОУ №30 с.Поречье, СОШ п.Красный Балтиец, Мокровской СОШ, СОШ с.Сокольниково, Клементьевской СОШ, СОШ пос.Спутник.</t>
  </si>
  <si>
    <t>19.1. Культура</t>
  </si>
  <si>
    <t>19.4.</t>
  </si>
  <si>
    <t>19.5. МУП "Полигон"</t>
  </si>
  <si>
    <t>22.4.1.</t>
  </si>
  <si>
    <t>22.4.2.</t>
  </si>
  <si>
    <t>22.4.3.</t>
  </si>
  <si>
    <t>22.4.4.</t>
  </si>
  <si>
    <t>22.4.5.</t>
  </si>
  <si>
    <t>22.4.6.</t>
  </si>
  <si>
    <t>22.4.7.</t>
  </si>
  <si>
    <t>22.4.8.</t>
  </si>
  <si>
    <t>22.4.9.</t>
  </si>
  <si>
    <t>В стадии согласования</t>
  </si>
  <si>
    <t xml:space="preserve">СП Горетовское                                                      Разработка проекта генерального плана поселения. Разработка правил землепользования, разработка документов территориального планирования и градостроительного зонирования.               </t>
  </si>
  <si>
    <t>37.25.</t>
  </si>
  <si>
    <t>37.26.</t>
  </si>
  <si>
    <t>37.27.</t>
  </si>
  <si>
    <t>37.28.</t>
  </si>
  <si>
    <t>37.29.</t>
  </si>
  <si>
    <t>37.30.</t>
  </si>
  <si>
    <t>37.31.</t>
  </si>
  <si>
    <t>Приобретение автобуса для СОШ Сокольниково</t>
  </si>
  <si>
    <t>Проектирование и строительство здания детского сада на 120 мест г.Можайск, ул. Восточная, 19</t>
  </si>
  <si>
    <t>Проведение ремонтных работ: в МОУ Павлищевская СОШ,  МОУ Порецкая СОШ, МОУ СОШ п.Гидроузел, МОУ Ворошиловская СОШ, МОУ СОШ п.Спутник, МОУ Уваровская СОШ, МОУ СОШ Красный Балтиец, МОУ Дровнинская СОШ</t>
  </si>
  <si>
    <t>Благоустройство территории вокруг здания МОУ Порецкая СОШ и установка пластиковых окон МОУ Клементьевская СОШ (кредиторская задолженность)</t>
  </si>
  <si>
    <t>Повышение заработной платы работников образовательных учреждений</t>
  </si>
  <si>
    <t>13.5.</t>
  </si>
  <si>
    <t>13.6.</t>
  </si>
  <si>
    <t>13.6.1.</t>
  </si>
  <si>
    <t>13.6.2.</t>
  </si>
  <si>
    <t>13.6.3.</t>
  </si>
  <si>
    <t>13.6.4.</t>
  </si>
  <si>
    <t>13.6.5.</t>
  </si>
  <si>
    <t xml:space="preserve">Снижение административных барьеров, повышение качества и доступности предоставления государственных и муниципальных услуг </t>
  </si>
  <si>
    <t xml:space="preserve">Обеспечение условий для увеличения численности занятых в малом и среднем предпринимательстве, увеличение объемов производства и реализации товаров и услуг, повышение гарантий и защищенности работников, занятых в сфере малого и среднего предприниательства. Программа отменена с 01.01.2014 года.                                     </t>
  </si>
  <si>
    <t xml:space="preserve">Формирование внутренней культуры, улучшающей имидж района; рост лидерского потенциала молодежи; сокращение количества правонарушений, совершаемых молодежью. Програма отменена с 01.01.2014 года.                                                          </t>
  </si>
  <si>
    <t xml:space="preserve">Снижение преступлений и правонарушений, совершаемых несовершеннолетними по сравнению с 2011 годом на 15%; снижение преступлений, связанных с незаконным оборотом наркотиков, на 10%; снижение количества преступлений экстремистской направленности на национальной и религиозной почве на 50%.                            Программа отменена с 01.01.2014 года.                                                                 </t>
  </si>
  <si>
    <t>Повышение эффективности муниципального управления за счет активизации внедрения и повышения результативности использования информационных и телекоммуникационных технологий; повышение доступности муниципальных услуг в электронном виде для населения и хозяйствующих субъектов.                          Программа отменена с 01.01.2014 года.</t>
  </si>
  <si>
    <r>
      <rPr>
        <b/>
        <sz val="8"/>
        <rFont val="Times New Roman"/>
        <family val="1"/>
        <charset val="204"/>
      </rPr>
      <t>СП Юрловское</t>
    </r>
    <r>
      <rPr>
        <sz val="8"/>
        <rFont val="Times New Roman"/>
        <family val="1"/>
        <charset val="204"/>
      </rPr>
      <t xml:space="preserve">                                       д.Грибово, протяж. 2 км</t>
    </r>
  </si>
  <si>
    <t xml:space="preserve">Создание 380 дополнительных мест в дошкольных образовательных учреждениях.                                        Программа отменена с 01.01.2014 года.                                             </t>
  </si>
  <si>
    <t>Создание условий для развития физической культуры и спорта в Можайском муниципальном районе.                             Программа отменена с 01.01.2014 года.</t>
  </si>
  <si>
    <t>Сокращение числа погибших в дорожно-транспортных происшествиях людей, снижение социально-экономического ущерба от гибели людей в результате ДТП.                         Программа отменена с 01.01.2014 года.</t>
  </si>
  <si>
    <r>
      <t xml:space="preserve">Мероприятие № 1                                                                     </t>
    </r>
    <r>
      <rPr>
        <sz val="8"/>
        <rFont val="Times New Roman"/>
        <family val="1"/>
        <charset val="204"/>
      </rPr>
      <t xml:space="preserve"> ГП Можайск </t>
    </r>
    <r>
      <rPr>
        <b/>
        <sz val="8"/>
        <rFont val="Times New Roman"/>
        <family val="1"/>
        <charset val="204"/>
      </rPr>
      <t xml:space="preserve">                                                            </t>
    </r>
    <r>
      <rPr>
        <sz val="8"/>
        <rFont val="Times New Roman"/>
        <family val="1"/>
        <charset val="204"/>
      </rPr>
      <t xml:space="preserve">Развитие физической культуры и спорта </t>
    </r>
  </si>
  <si>
    <r>
      <rPr>
        <b/>
        <sz val="8"/>
        <rFont val="Times New Roman"/>
        <family val="1"/>
        <charset val="204"/>
      </rPr>
      <t>Мероприятие № 2</t>
    </r>
    <r>
      <rPr>
        <sz val="8"/>
        <rFont val="Times New Roman"/>
        <family val="1"/>
        <charset val="204"/>
      </rPr>
      <t xml:space="preserve">                                                                 СП  Борисовское                                                 Строительство открытых площадок</t>
    </r>
  </si>
  <si>
    <r>
      <t xml:space="preserve">Мероприятие № 3                                                                        </t>
    </r>
    <r>
      <rPr>
        <sz val="8"/>
        <rFont val="Times New Roman"/>
        <family val="1"/>
        <charset val="204"/>
      </rPr>
      <t xml:space="preserve">СП Борисовское </t>
    </r>
    <r>
      <rPr>
        <b/>
        <sz val="8"/>
        <rFont val="Times New Roman"/>
        <family val="1"/>
        <charset val="204"/>
      </rPr>
      <t xml:space="preserve">                                          </t>
    </r>
    <r>
      <rPr>
        <sz val="8"/>
        <rFont val="Times New Roman"/>
        <family val="1"/>
        <charset val="204"/>
      </rPr>
      <t>Строительство спортивного зала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</si>
  <si>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    СП Бородинское                                                       Создание и оборудование спортивных площадок </t>
    </r>
  </si>
  <si>
    <r>
      <rPr>
        <b/>
        <sz val="8"/>
        <rFont val="Times New Roman"/>
        <family val="1"/>
        <charset val="204"/>
      </rPr>
      <t>Мероприятие № 5</t>
    </r>
    <r>
      <rPr>
        <sz val="8"/>
        <rFont val="Times New Roman"/>
        <family val="1"/>
        <charset val="204"/>
      </rPr>
      <t xml:space="preserve">                                                             СП Горетовское                                                       Строительство современной многофукциональной спортивной площадки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</si>
  <si>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                            СП Замошинское                                        Строительство открытой спортивной площадки с беговой дорожкой в д.Мокрое</t>
    </r>
  </si>
  <si>
    <r>
      <rPr>
        <b/>
        <sz val="8"/>
        <rFont val="Times New Roman"/>
        <family val="1"/>
        <charset val="204"/>
      </rPr>
      <t>Мероприятие № 7</t>
    </r>
    <r>
      <rPr>
        <sz val="8"/>
        <rFont val="Times New Roman"/>
        <family val="1"/>
        <charset val="204"/>
      </rPr>
      <t xml:space="preserve">                                                                     СП Порецкое                                                               Строительство хоккейной коробки</t>
    </r>
  </si>
  <si>
    <r>
      <t xml:space="preserve">Мероприятие № 2                                                                       </t>
    </r>
    <r>
      <rPr>
        <sz val="8"/>
        <rFont val="Times New Roman"/>
        <family val="1"/>
        <charset val="204"/>
      </rPr>
      <t xml:space="preserve">ГП Можайск   </t>
    </r>
    <r>
      <rPr>
        <b/>
        <sz val="8"/>
        <rFont val="Times New Roman"/>
        <family val="1"/>
        <charset val="204"/>
      </rPr>
      <t xml:space="preserve">                                                             </t>
    </r>
    <r>
      <rPr>
        <sz val="8"/>
        <rFont val="Times New Roman"/>
        <family val="1"/>
        <charset val="204"/>
      </rPr>
      <t>Охрана и сохранение объектов культурного наследия (памятников истории и культуры) местного значения</t>
    </r>
  </si>
  <si>
    <r>
      <t xml:space="preserve">Мероприятие № 3                                                             </t>
    </r>
    <r>
      <rPr>
        <sz val="8"/>
        <rFont val="Times New Roman"/>
        <family val="1"/>
        <charset val="204"/>
      </rPr>
      <t xml:space="preserve">ГП Уваровка   </t>
    </r>
    <r>
      <rPr>
        <b/>
        <sz val="8"/>
        <rFont val="Times New Roman"/>
        <family val="1"/>
        <charset val="204"/>
      </rPr>
      <t xml:space="preserve">                                                           </t>
    </r>
    <r>
      <rPr>
        <sz val="8"/>
        <rFont val="Times New Roman"/>
        <family val="1"/>
        <charset val="204"/>
      </rPr>
      <t>Повышение оплаты труда работникам учреждений сферы культуры ГП Уваровка с 01.05.13 и с 01.09.13 в рамках ДЦП Московской области "Содействие занятости населения Московской области на 2013-2015 годы"</t>
    </r>
  </si>
  <si>
    <r>
      <t xml:space="preserve">Мероприятие № 4                                                          </t>
    </r>
    <r>
      <rPr>
        <sz val="8"/>
        <rFont val="Times New Roman"/>
        <family val="1"/>
        <charset val="204"/>
      </rPr>
      <t xml:space="preserve">ГП Можайск   </t>
    </r>
    <r>
      <rPr>
        <b/>
        <sz val="8"/>
        <rFont val="Times New Roman"/>
        <family val="1"/>
        <charset val="204"/>
      </rPr>
      <t xml:space="preserve">                                                          </t>
    </r>
    <r>
      <rPr>
        <sz val="8"/>
        <rFont val="Times New Roman"/>
        <family val="1"/>
        <charset val="204"/>
      </rPr>
      <t>Ремонт объектов культуры,</t>
    </r>
    <r>
      <rPr>
        <b/>
        <sz val="8"/>
        <rFont val="Times New Roman"/>
        <family val="1"/>
        <charset val="204"/>
      </rPr>
      <t xml:space="preserve"> о</t>
    </r>
    <r>
      <rPr>
        <sz val="8"/>
        <rFont val="Times New Roman"/>
        <family val="1"/>
        <charset val="204"/>
      </rPr>
      <t xml:space="preserve">рганизация досуга населения </t>
    </r>
  </si>
  <si>
    <r>
      <rPr>
        <b/>
        <sz val="8"/>
        <rFont val="Times New Roman"/>
        <family val="1"/>
        <charset val="204"/>
      </rPr>
      <t>Мероприятие № 5</t>
    </r>
    <r>
      <rPr>
        <sz val="8"/>
        <rFont val="Times New Roman"/>
        <family val="1"/>
        <charset val="204"/>
      </rPr>
      <t xml:space="preserve">                                                                  ГП Можайск                                                                  Организация библиотечного обслуживания</t>
    </r>
  </si>
  <si>
    <r>
      <rPr>
        <b/>
        <sz val="8"/>
        <rFont val="Times New Roman"/>
        <family val="1"/>
        <charset val="204"/>
      </rPr>
      <t>Мероприятие № 6</t>
    </r>
    <r>
      <rPr>
        <sz val="8"/>
        <rFont val="Times New Roman"/>
        <family val="1"/>
        <charset val="204"/>
      </rPr>
      <t xml:space="preserve">                                                                  СП Бородинское                                                           Ремонт зданий МБУК "КДЦ Бородинское"    </t>
    </r>
  </si>
  <si>
    <r>
      <rPr>
        <b/>
        <sz val="8"/>
        <rFont val="Times New Roman"/>
        <family val="1"/>
        <charset val="204"/>
      </rPr>
      <t>Мероприятие № 7</t>
    </r>
    <r>
      <rPr>
        <sz val="8"/>
        <rFont val="Times New Roman"/>
        <family val="1"/>
        <charset val="204"/>
      </rPr>
      <t xml:space="preserve">                                                     СП Горетовское                                                Капитальный ремонт здания МБУК "ККДЦ" Горетово, ремонт и содержание воинских захоронений.                        </t>
    </r>
  </si>
  <si>
    <r>
      <rPr>
        <b/>
        <sz val="8"/>
        <rFont val="Times New Roman"/>
        <family val="1"/>
        <charset val="204"/>
      </rPr>
      <t xml:space="preserve">Мероприятие № 8 </t>
    </r>
    <r>
      <rPr>
        <sz val="8"/>
        <rFont val="Times New Roman"/>
        <family val="1"/>
        <charset val="204"/>
      </rPr>
      <t xml:space="preserve">                                                       СП Дровнинское                                                   Организация досуга населения, затраты на содержание объектов культуры</t>
    </r>
  </si>
  <si>
    <r>
      <rPr>
        <b/>
        <sz val="8"/>
        <rFont val="Times New Roman"/>
        <family val="1"/>
        <charset val="204"/>
      </rPr>
      <t>Мероприятие № 9</t>
    </r>
    <r>
      <rPr>
        <sz val="8"/>
        <rFont val="Times New Roman"/>
        <family val="1"/>
        <charset val="204"/>
      </rPr>
      <t xml:space="preserve">                                                        СП Замошинское                                                Ремонт клубных учреждений</t>
    </r>
  </si>
  <si>
    <r>
      <rPr>
        <b/>
        <sz val="8"/>
        <rFont val="Times New Roman"/>
        <family val="1"/>
        <charset val="204"/>
      </rPr>
      <t>Мероприятие № 10</t>
    </r>
    <r>
      <rPr>
        <sz val="8"/>
        <rFont val="Times New Roman"/>
        <family val="1"/>
        <charset val="204"/>
      </rPr>
      <t xml:space="preserve">                                                   СП Клементьевское                                                 Затраты на проведение культурно-массовых мероприятий. Повышение заработной платы работникам муниципальных учреждений с 01.05.13 на 6% и с 01.09.13 на 15%.                    Духовно-нравственное воспитание молодежи.</t>
    </r>
  </si>
  <si>
    <r>
      <rPr>
        <b/>
        <sz val="8"/>
        <rFont val="Times New Roman"/>
        <family val="1"/>
        <charset val="204"/>
      </rPr>
      <t>Мероприятие № 11</t>
    </r>
    <r>
      <rPr>
        <sz val="8"/>
        <rFont val="Times New Roman"/>
        <family val="1"/>
        <charset val="204"/>
      </rPr>
      <t xml:space="preserve">                                                       СП Порецкое                                                  Повышение заработной платы работникам муниципального бюджетного учреждения культуры "Комплексный досуговый центр сельского поселения Порецкое" в 2013 году на 15%</t>
    </r>
  </si>
  <si>
    <r>
      <rPr>
        <b/>
        <sz val="8"/>
        <rFont val="Times New Roman"/>
        <family val="1"/>
        <charset val="204"/>
      </rPr>
      <t>Мероприятие № 12</t>
    </r>
    <r>
      <rPr>
        <sz val="8"/>
        <rFont val="Times New Roman"/>
        <family val="1"/>
        <charset val="204"/>
      </rPr>
      <t xml:space="preserve">                                                                 СП Спутник                                                      Содержание объектов культуры, организация досуга населения</t>
    </r>
  </si>
  <si>
    <r>
      <rPr>
        <b/>
        <sz val="8"/>
        <rFont val="Times New Roman"/>
        <family val="1"/>
        <charset val="204"/>
      </rPr>
      <t xml:space="preserve">Меропритие № 13 </t>
    </r>
    <r>
      <rPr>
        <sz val="8"/>
        <rFont val="Times New Roman"/>
        <family val="1"/>
        <charset val="204"/>
      </rPr>
      <t xml:space="preserve">                                                           СП Юрловское                                                        Ремонт зданий ДК Тропарево и ДК Ивакино</t>
    </r>
  </si>
  <si>
    <r>
      <rPr>
        <b/>
        <sz val="8"/>
        <rFont val="Times New Roman"/>
        <family val="1"/>
        <charset val="204"/>
      </rPr>
      <t xml:space="preserve">Мероприятие № 14 </t>
    </r>
    <r>
      <rPr>
        <sz val="8"/>
        <rFont val="Times New Roman"/>
        <family val="1"/>
        <charset val="204"/>
      </rPr>
      <t xml:space="preserve">                                                             СП Юрловское                                                                    Мероприятия в сфере "культура". Повышение заработной платы работникам культуры ( 162 тыс.руб. в 2013 году)            </t>
    </r>
  </si>
  <si>
    <r>
      <rPr>
        <b/>
        <sz val="8"/>
        <rFont val="Times New Roman"/>
        <family val="1"/>
        <charset val="204"/>
      </rPr>
      <t xml:space="preserve">Мероприятие № 1 </t>
    </r>
    <r>
      <rPr>
        <sz val="8"/>
        <rFont val="Times New Roman"/>
        <family val="1"/>
        <charset val="204"/>
      </rPr>
      <t xml:space="preserve">                                                        ОАО "Водоканал Московской области"                                   Капитальный и текущий ремонт тепловых сетей</t>
    </r>
  </si>
  <si>
    <r>
      <rPr>
        <b/>
        <sz val="8"/>
        <rFont val="Times New Roman"/>
        <family val="1"/>
        <charset val="204"/>
      </rPr>
      <t xml:space="preserve">Мероприятие № 2 </t>
    </r>
    <r>
      <rPr>
        <sz val="8"/>
        <rFont val="Times New Roman"/>
        <family val="1"/>
        <charset val="204"/>
      </rPr>
      <t xml:space="preserve">                                                                       ОАО "Водоканал Московской области"                                   Капитальный и текущий ремонт котельных</t>
    </r>
  </si>
  <si>
    <r>
      <rPr>
        <b/>
        <sz val="8"/>
        <rFont val="Times New Roman"/>
        <family val="1"/>
        <charset val="204"/>
      </rPr>
      <t xml:space="preserve">Мероприятие № 3 </t>
    </r>
    <r>
      <rPr>
        <sz val="8"/>
        <rFont val="Times New Roman"/>
        <family val="1"/>
        <charset val="204"/>
      </rPr>
      <t xml:space="preserve">                                                                       ОАО "Водоканал Московской области"                     Канализационное хозяйство: реконструкция КНС с установкой погружных насосов фактической производительности</t>
    </r>
  </si>
  <si>
    <r>
      <rPr>
        <b/>
        <sz val="8"/>
        <rFont val="Times New Roman"/>
        <family val="1"/>
        <charset val="204"/>
      </rPr>
      <t>Мероприятие № 4</t>
    </r>
    <r>
      <rPr>
        <sz val="8"/>
        <rFont val="Times New Roman"/>
        <family val="1"/>
        <charset val="204"/>
      </rPr>
      <t xml:space="preserve">                                                                        ОАО "Водоканал Московской области"                                Капитальный и текущий ремонт водопроводных сетей</t>
    </r>
  </si>
  <si>
    <r>
      <rPr>
        <b/>
        <sz val="8"/>
        <rFont val="Times New Roman"/>
        <family val="1"/>
        <charset val="204"/>
      </rPr>
      <t>Мероприятие № 5</t>
    </r>
    <r>
      <rPr>
        <sz val="8"/>
        <rFont val="Times New Roman"/>
        <family val="1"/>
        <charset val="204"/>
      </rPr>
      <t xml:space="preserve">                                                                   ОАО "Водоканал Московской области"                            Капитальный и текущий ремонт насосных станций и водозаборных узлов</t>
    </r>
  </si>
  <si>
    <r>
      <rPr>
        <b/>
        <sz val="8"/>
        <rFont val="Times New Roman"/>
        <family val="1"/>
        <charset val="204"/>
      </rPr>
      <t xml:space="preserve">Меропритие № 6 </t>
    </r>
    <r>
      <rPr>
        <sz val="8"/>
        <rFont val="Times New Roman"/>
        <family val="1"/>
        <charset val="204"/>
      </rPr>
      <t xml:space="preserve">                                                    ОАО "Финансово-проектная лизинговая компания"                                                                  Водоснабжение</t>
    </r>
  </si>
  <si>
    <r>
      <rPr>
        <b/>
        <sz val="8"/>
        <rFont val="Times New Roman"/>
        <family val="1"/>
        <charset val="204"/>
      </rPr>
      <t>Меропритие № 7</t>
    </r>
    <r>
      <rPr>
        <sz val="8"/>
        <rFont val="Times New Roman"/>
        <family val="1"/>
        <charset val="204"/>
      </rPr>
      <t xml:space="preserve">                                                     ОАО "Финансово-проектная лизинговая компания"                                                                    Вооотведение</t>
    </r>
  </si>
  <si>
    <r>
      <rPr>
        <b/>
        <sz val="8"/>
        <rFont val="Times New Roman"/>
        <family val="1"/>
        <charset val="204"/>
      </rPr>
      <t>Меропритие № 8</t>
    </r>
    <r>
      <rPr>
        <sz val="8"/>
        <rFont val="Times New Roman"/>
        <family val="1"/>
        <charset val="204"/>
      </rPr>
      <t xml:space="preserve">                                                   ОАО "Финансово-проектная лизинговая компания"                                                                      Реконструкция газовой котельной "Уваровка-1"</t>
    </r>
  </si>
  <si>
    <r>
      <rPr>
        <b/>
        <sz val="8"/>
        <rFont val="Times New Roman"/>
        <family val="1"/>
        <charset val="204"/>
      </rPr>
      <t>Меропритие № 9</t>
    </r>
    <r>
      <rPr>
        <sz val="8"/>
        <rFont val="Times New Roman"/>
        <family val="1"/>
        <charset val="204"/>
      </rPr>
      <t xml:space="preserve">                                                   ОАО "Финансово-проектная лизинговая компания"                                                                     Реконструкция существующих сетей отопления  котельной "Уваровка 1"</t>
    </r>
  </si>
  <si>
    <r>
      <rPr>
        <b/>
        <sz val="8"/>
        <rFont val="Times New Roman"/>
        <family val="1"/>
        <charset val="204"/>
      </rPr>
      <t>Меропритие № 9</t>
    </r>
    <r>
      <rPr>
        <sz val="8"/>
        <rFont val="Times New Roman"/>
        <family val="1"/>
        <charset val="204"/>
      </rPr>
      <t xml:space="preserve">                                                   ОАО "Финансово-проектная лизинговая компания"                                                                     Реконструкция существующих сетей горячего водоснабжения  котельной "Уваровка 1"</t>
    </r>
  </si>
  <si>
    <r>
      <rPr>
        <b/>
        <sz val="8"/>
        <rFont val="Times New Roman"/>
        <family val="1"/>
        <charset val="204"/>
      </rPr>
      <t>Мероприятие № 10</t>
    </r>
    <r>
      <rPr>
        <sz val="8"/>
        <rFont val="Times New Roman"/>
        <family val="1"/>
        <charset val="204"/>
      </rPr>
      <t xml:space="preserve">                                                         ГП Можайск                                                                  Реконструкция котельных               </t>
    </r>
  </si>
  <si>
    <r>
      <rPr>
        <b/>
        <sz val="8"/>
        <rFont val="Times New Roman"/>
        <family val="1"/>
        <charset val="204"/>
      </rPr>
      <t xml:space="preserve">Мероприятие № 11  </t>
    </r>
    <r>
      <rPr>
        <sz val="8"/>
        <rFont val="Times New Roman"/>
        <family val="1"/>
        <charset val="204"/>
      </rPr>
      <t xml:space="preserve">                                                                      ГП Можайск                                                           Реконструкция тепловых сетей               </t>
    </r>
  </si>
  <si>
    <r>
      <rPr>
        <b/>
        <sz val="8"/>
        <rFont val="Times New Roman"/>
        <family val="1"/>
        <charset val="204"/>
      </rPr>
      <t xml:space="preserve">Мероприятие № 8  </t>
    </r>
    <r>
      <rPr>
        <sz val="8"/>
        <rFont val="Times New Roman"/>
        <family val="1"/>
        <charset val="204"/>
      </rPr>
      <t xml:space="preserve">                                                                   ГП Можайск                                                         Водоснабжение               </t>
    </r>
  </si>
  <si>
    <r>
      <rPr>
        <b/>
        <sz val="8"/>
        <rFont val="Times New Roman"/>
        <family val="1"/>
        <charset val="204"/>
      </rPr>
      <t xml:space="preserve">Мероприятие № 9  </t>
    </r>
    <r>
      <rPr>
        <sz val="8"/>
        <rFont val="Times New Roman"/>
        <family val="1"/>
        <charset val="204"/>
      </rPr>
      <t xml:space="preserve">                                                             ГП Можайск                                                    Водоотведение               </t>
    </r>
  </si>
  <si>
    <r>
      <rPr>
        <b/>
        <sz val="8"/>
        <rFont val="Times New Roman"/>
        <family val="1"/>
        <charset val="204"/>
      </rPr>
      <t xml:space="preserve">Мероприятие № 10  </t>
    </r>
    <r>
      <rPr>
        <sz val="8"/>
        <rFont val="Times New Roman"/>
        <family val="1"/>
        <charset val="204"/>
      </rPr>
      <t xml:space="preserve">                                                          ГП Можайск                                                       Газификация жилых домов на Кукаринском поле № 2            </t>
    </r>
  </si>
  <si>
    <r>
      <rPr>
        <b/>
        <sz val="8"/>
        <rFont val="Times New Roman"/>
        <family val="1"/>
        <charset val="204"/>
      </rPr>
      <t xml:space="preserve">Мероприятие № 11  </t>
    </r>
    <r>
      <rPr>
        <sz val="8"/>
        <rFont val="Times New Roman"/>
        <family val="1"/>
        <charset val="204"/>
      </rPr>
      <t xml:space="preserve">                                                             ГП Можайск                                                      Газификация жилых домов на Ямском поле    </t>
    </r>
  </si>
  <si>
    <r>
      <rPr>
        <b/>
        <sz val="8"/>
        <rFont val="Times New Roman"/>
        <family val="1"/>
        <charset val="204"/>
      </rPr>
      <t xml:space="preserve">Мероприятие № 12  </t>
    </r>
    <r>
      <rPr>
        <sz val="8"/>
        <rFont val="Times New Roman"/>
        <family val="1"/>
        <charset val="204"/>
      </rPr>
      <t xml:space="preserve">                                                           ГП Уваровка                                                      Капитальный ремонт объектов коммунального хозяйства    </t>
    </r>
  </si>
  <si>
    <r>
      <rPr>
        <b/>
        <sz val="8"/>
        <rFont val="Times New Roman"/>
        <family val="1"/>
        <charset val="204"/>
      </rPr>
      <t xml:space="preserve">Мероприятие № 13 </t>
    </r>
    <r>
      <rPr>
        <sz val="8"/>
        <rFont val="Times New Roman"/>
        <family val="1"/>
        <charset val="204"/>
      </rPr>
      <t xml:space="preserve">                                                          СП Борисовское                                           Проектирование и строительство котельной в с.Борисово мощностью 4 Гкал и реконструкция котельной  в д. Б.Парфенки мощностью 0,5 Гкал</t>
    </r>
  </si>
  <si>
    <r>
      <rPr>
        <b/>
        <sz val="8"/>
        <rFont val="Times New Roman"/>
        <family val="1"/>
        <charset val="204"/>
      </rPr>
      <t xml:space="preserve">Мероприятие № 14 </t>
    </r>
    <r>
      <rPr>
        <sz val="8"/>
        <rFont val="Times New Roman"/>
        <family val="1"/>
        <charset val="204"/>
      </rPr>
      <t xml:space="preserve">                                                      СП Борисовское                                        Строительство очистных сооружений с.Борисово, д.Андреевское, д.Язево</t>
    </r>
  </si>
  <si>
    <r>
      <rPr>
        <b/>
        <sz val="8"/>
        <rFont val="Times New Roman"/>
        <family val="1"/>
        <charset val="204"/>
      </rPr>
      <t>Мероприятие № 15</t>
    </r>
    <r>
      <rPr>
        <sz val="8"/>
        <rFont val="Times New Roman"/>
        <family val="1"/>
        <charset val="204"/>
      </rPr>
      <t xml:space="preserve">                                                                        СП Бородинское                                                           Ремонт имущества коммунального комплекса</t>
    </r>
  </si>
  <si>
    <r>
      <rPr>
        <b/>
        <sz val="8"/>
        <rFont val="Times New Roman"/>
        <family val="1"/>
        <charset val="204"/>
      </rPr>
      <t>Мероприятие № 16</t>
    </r>
    <r>
      <rPr>
        <sz val="8"/>
        <rFont val="Times New Roman"/>
        <family val="1"/>
        <charset val="204"/>
      </rPr>
      <t xml:space="preserve">                                                                   СП Горетовское                                                                        Ремонт канализационных сетей. Ремонт систем ХВС, установка общедомовых счетчиков учета на систему ХВС. Ремонт системы отопления. Замена котла и приобретение оборудования для котельной в п.Горетово        </t>
    </r>
  </si>
  <si>
    <r>
      <rPr>
        <b/>
        <sz val="8"/>
        <rFont val="Times New Roman"/>
        <family val="1"/>
        <charset val="204"/>
      </rPr>
      <t>Мероприятие № 17</t>
    </r>
    <r>
      <rPr>
        <sz val="8"/>
        <rFont val="Times New Roman"/>
        <family val="1"/>
        <charset val="204"/>
      </rPr>
      <t xml:space="preserve">                                                   СП Замошинское                                                       Замена теплотрассы в д.Мокрое</t>
    </r>
  </si>
  <si>
    <r>
      <rPr>
        <b/>
        <sz val="8"/>
        <rFont val="Times New Roman"/>
        <family val="1"/>
        <charset val="204"/>
      </rPr>
      <t>Мероприятие № 18</t>
    </r>
    <r>
      <rPr>
        <sz val="8"/>
        <rFont val="Times New Roman"/>
        <family val="1"/>
        <charset val="204"/>
      </rPr>
      <t xml:space="preserve">                                              СП Замошинское                                                           Строительство станции обезжелезивания</t>
    </r>
  </si>
  <si>
    <r>
      <rPr>
        <b/>
        <sz val="8"/>
        <rFont val="Times New Roman"/>
        <family val="1"/>
        <charset val="204"/>
      </rPr>
      <t>Мероприятие № 19</t>
    </r>
    <r>
      <rPr>
        <sz val="8"/>
        <rFont val="Times New Roman"/>
        <family val="1"/>
        <charset val="204"/>
      </rPr>
      <t xml:space="preserve">                                                           СП Порецкое                                                                Ремонт наружной теплосети в с.Поречье</t>
    </r>
  </si>
  <si>
    <r>
      <rPr>
        <b/>
        <sz val="8"/>
        <rFont val="Times New Roman"/>
        <family val="1"/>
        <charset val="204"/>
      </rPr>
      <t xml:space="preserve">Мероприятие № 20 </t>
    </r>
    <r>
      <rPr>
        <sz val="8"/>
        <rFont val="Times New Roman"/>
        <family val="1"/>
        <charset val="204"/>
      </rPr>
      <t xml:space="preserve">                                                        СП Порецкое                                                      Капитальный ремонт водонапорной башни                  </t>
    </r>
  </si>
  <si>
    <r>
      <rPr>
        <b/>
        <sz val="8"/>
        <rFont val="Times New Roman"/>
        <family val="1"/>
        <charset val="204"/>
      </rPr>
      <t xml:space="preserve">Мероприятие № 21    </t>
    </r>
    <r>
      <rPr>
        <sz val="8"/>
        <rFont val="Times New Roman"/>
        <family val="1"/>
        <charset val="204"/>
      </rPr>
      <t xml:space="preserve">                                                         СП Порецкое                                                        Строительство колодцев</t>
    </r>
  </si>
  <si>
    <r>
      <rPr>
        <b/>
        <sz val="8"/>
        <rFont val="Times New Roman"/>
        <family val="1"/>
        <charset val="204"/>
      </rPr>
      <t xml:space="preserve">Мероприятие № 22   </t>
    </r>
    <r>
      <rPr>
        <sz val="8"/>
        <rFont val="Times New Roman"/>
        <family val="1"/>
        <charset val="204"/>
      </rPr>
      <t xml:space="preserve">                                                      СП Порецкое                                                        Приобретение и монтаж модульных газовых котельных</t>
    </r>
  </si>
  <si>
    <r>
      <rPr>
        <b/>
        <sz val="8"/>
        <rFont val="Times New Roman"/>
        <family val="1"/>
        <charset val="204"/>
      </rPr>
      <t>Мероприятие № 23</t>
    </r>
    <r>
      <rPr>
        <sz val="8"/>
        <rFont val="Times New Roman"/>
        <family val="1"/>
        <charset val="204"/>
      </rPr>
      <t xml:space="preserve">                                                  СП Порецкое                                               Газификация жилых домов с.Поречье</t>
    </r>
  </si>
  <si>
    <r>
      <rPr>
        <b/>
        <sz val="8"/>
        <rFont val="Times New Roman"/>
        <family val="1"/>
        <charset val="204"/>
      </rPr>
      <t>Мероприятие № 24</t>
    </r>
    <r>
      <rPr>
        <sz val="8"/>
        <rFont val="Times New Roman"/>
        <family val="1"/>
        <charset val="204"/>
      </rPr>
      <t xml:space="preserve">                                                     СП Юрловское                                                Ремонт системы отопления на 8 объектах и ремонт водопроводных систем на 10 объектах</t>
    </r>
  </si>
  <si>
    <t>ГП Можайск                                                                        Строительство жилья</t>
  </si>
  <si>
    <t>ГП Можайск                                                                      Приобретение жилья для молодых семей по программе "Обеспечение жильем молодых семей"</t>
  </si>
  <si>
    <t>ГП Уваровка                                                                 Строительство жилья</t>
  </si>
  <si>
    <t>СП Борисовское                                                                         Строительство жилья</t>
  </si>
  <si>
    <t>СП Бородинское                                                                  Строительство жилья</t>
  </si>
  <si>
    <t>СП Горетовское                                 Строительстово  жилья</t>
  </si>
  <si>
    <t>СП Дровнинское                                                                  Строительство жилья</t>
  </si>
  <si>
    <t>СП Замошинское                                                                        Строительство жилья</t>
  </si>
  <si>
    <t>СП Клементьевское                                                   Строительство жилья</t>
  </si>
  <si>
    <t>СП Порецкое                                                               Строительство жилья</t>
  </si>
  <si>
    <t>СП Спутник                                                                              Строительство жилья</t>
  </si>
  <si>
    <t>СП Юрловское                                                               Строительство жилья</t>
  </si>
  <si>
    <t>ГП Можайск                                                                      Капитальный и текущий ремонт жилого фонда</t>
  </si>
  <si>
    <t>ГП Уваровка                                                           Капитальный ремонт жилого фонда</t>
  </si>
  <si>
    <t>СП Борисовское                                                 Капитальный ремонт жилого фонда</t>
  </si>
  <si>
    <t>СП Бородинское                                                                  Капитальный и текущий ремонт жилых домов</t>
  </si>
  <si>
    <t>СП Горетовское                                                                        Капитальный ремонт жилых домов</t>
  </si>
  <si>
    <t>СП Дровнинское                                                                 Текущий ремонт жилого фонда</t>
  </si>
  <si>
    <t>СП Замошинское                                                              Капитальный и текущий ремонт жилого фонда</t>
  </si>
  <si>
    <t>СП Клементьевское                              Капитальный и текущий ремонт жилого фонда</t>
  </si>
  <si>
    <t>СП Спутник                                                                           Ремонт муниципального жилого фонда</t>
  </si>
  <si>
    <t>СП Юрловское                                                                           Капитальный и текущий ремонт жилого фонда</t>
  </si>
  <si>
    <t>ГП Можайск                                                                             Капитальный и текущий ремонт автомобильных дорог</t>
  </si>
  <si>
    <t>ГП Можайск                                                                           Ремонт дворовых территорий многоквартирных жилых домов и подъездов к ним</t>
  </si>
  <si>
    <t>ГП Уваровка                                                                    Капитальный и текущий ремонт автомобильных дорог общего пользования. Содержание и ремонт внутриквартальных дорог</t>
  </si>
  <si>
    <t xml:space="preserve">СП Борисовское                                                                    Капитальный и текущий ремонт автомобильных дорог, ремонт внутриквартальных дорог </t>
  </si>
  <si>
    <t xml:space="preserve">СП Бородинское                                                              Капитальный и текущий ремонт автомобильных дорог общего пользования. Ремонт внутриквартальных дорог </t>
  </si>
  <si>
    <t>СП Горетовское                                                                    Ремонт и содержание автомобильных дорог общего пользования  и  внутриквартальных дорог в границах населенных пунктов</t>
  </si>
  <si>
    <t>Будет произведен ремонт автомобильных дорог общего пользования в границах населенных пунктов общей протяженностью 63,45 км  (288,1 тыс.кв.м) и внутриквартальных дорог общей протяженностью  6,2 км (27900 кв.м).</t>
  </si>
  <si>
    <t xml:space="preserve">СП Дровнинское                                                            Содержание и ремонт автомобильных дорог общего пользования и внутриквартальных дорог </t>
  </si>
  <si>
    <t xml:space="preserve">СП Замошинское                                                                     Капитальный и текущий ремонт автомобильных дорог общего пользования. Ремонт внутриквартальных дорог     </t>
  </si>
  <si>
    <t xml:space="preserve">СП Клементьевское                                                Капитальный и текущий ремонт автомобильных дорог общего пользования. Ремонт внутриквартальных дорог     </t>
  </si>
  <si>
    <t>СП Порецкое                                                                         Капитальный и текущий ремонт автомобильных дорог общего пользования и внутриквартальных дорог</t>
  </si>
  <si>
    <t>СП Спутник                                                                 Содержание и ремонт автомобильных дорог общего пользования и внутриквартальных дорог</t>
  </si>
  <si>
    <t>СП Юрловское                                                             Строительство и реконструкция автомобильных дорог общего пользования. Ремонт внутриквартальных дорог, ремонт мостов</t>
  </si>
  <si>
    <t>СП Бородинское                                                     Ремонт бани в пос. учхоза Александрово</t>
  </si>
  <si>
    <t>СП Юрловское                                                                       Капитальный ремонт бани в с.Тропарево</t>
  </si>
  <si>
    <t>ГП Можайск                                                                    Содержание и ремонт объектов уличного освещения и линий электропередач</t>
  </si>
  <si>
    <t>ГП Уваровка                                                                 Строительство и ремонт объектов линий уличного освещения</t>
  </si>
  <si>
    <t>СП Борисовское                                                              Устройство освещения улиц</t>
  </si>
  <si>
    <t>СП Бородинское                                                              Капитальный и текущий ремонт уличного освещения</t>
  </si>
  <si>
    <t>СП Дровнинское                                             Ремонт уличного освещения</t>
  </si>
  <si>
    <t>СП Горетовское                                             Уличное освещение</t>
  </si>
  <si>
    <t>СП Замошинское                                                          Ремонт уличного освещения</t>
  </si>
  <si>
    <t>СП Клементьевское                                                        Уличное освещение</t>
  </si>
  <si>
    <t>СП Порецкое                                                            Энергосбережение и повышение энергоэффективности</t>
  </si>
  <si>
    <t>СП Спутник                                                                 Уличное освещение</t>
  </si>
  <si>
    <t>СП Юрловское                                               Ремонт уличного освещения</t>
  </si>
  <si>
    <t>ГП Можайск                                                                    Проведение работ по благоустройству территории, обновление зеленых насаждений, устройство клумб, газонов, цветников</t>
  </si>
  <si>
    <t>ГП Уваровка                                                       Благоустройство  и озеленение территории</t>
  </si>
  <si>
    <t>СП Бородинское                                  Организация благоустройства территории</t>
  </si>
  <si>
    <t xml:space="preserve">СП Дровнинское                              Благоустройство и озеленение территории </t>
  </si>
  <si>
    <t>СП Горетовское                                                        Благоустройство и озеленение территории</t>
  </si>
  <si>
    <t>СП Замошинское                                                      Благоустройство территории</t>
  </si>
  <si>
    <t xml:space="preserve">СП Клементьевское                            Благоустройство территории  </t>
  </si>
  <si>
    <r>
      <rPr>
        <sz val="8"/>
        <rFont val="Times New Roman"/>
        <family val="1"/>
        <charset val="204"/>
      </rPr>
      <t>СП Порецкое</t>
    </r>
    <r>
      <rPr>
        <b/>
        <sz val="8"/>
        <rFont val="Times New Roman"/>
        <family val="1"/>
        <charset val="204"/>
      </rPr>
      <t xml:space="preserve">                                         </t>
    </r>
    <r>
      <rPr>
        <sz val="8"/>
        <rFont val="Times New Roman"/>
        <family val="1"/>
        <charset val="204"/>
      </rPr>
      <t>Благоустройство и озеленение</t>
    </r>
  </si>
  <si>
    <t>СП Спутник                                                                     Благоустройство и озеленение территории</t>
  </si>
  <si>
    <t>СП Юрловское                                                                Мероприятия по благоустройству и озеленению территории</t>
  </si>
  <si>
    <t>ГП Можайск                                                                Строительство торгово-производственных павильонов в д.Тетерино</t>
  </si>
  <si>
    <t>ГП Можайск                                                                    Строительство торгово-производственных зданий в г.Можайске</t>
  </si>
  <si>
    <t>ГП Можайск                                                      Строительство магазина в д.Ямская</t>
  </si>
  <si>
    <t>ГП Можайск                                                            Строительство аптеки в п.МИЗ</t>
  </si>
  <si>
    <t>ГП Можайск                                               Строительство цеха-магазина в д.Красный Балтиец</t>
  </si>
  <si>
    <t>ГП Можайск                                                     Строительство магазина в д.Кукарино</t>
  </si>
  <si>
    <t>ГП Можайск                                                         Строительство торгово-офисного здания в г.Можайске</t>
  </si>
  <si>
    <t xml:space="preserve">СП Горетовское                                                         Строительство магазина </t>
  </si>
  <si>
    <t>СП Порецкое                                                                     Строительство магазина-мастерской по изготовлению, ремонту и продаже мебели в д. Ново-Поречье площадью 800 кв.м</t>
  </si>
  <si>
    <t>СП Порецкое                                                                  Строительство кафе "Мороженое"</t>
  </si>
  <si>
    <t>СП Юрловское                                                            Строительство торговой площадки по реализации стройматериалов</t>
  </si>
  <si>
    <t>ГП Можайск                                                        Строительство магазина по ул. Мира площадью 1 300 кв.м</t>
  </si>
  <si>
    <t>ГП Можайск                                            Индустриальный парк «Рыльково». Строительство индустриально-логистического парка на площади 286 га</t>
  </si>
  <si>
    <t>До конца 2015 года будет создано 150 рабочих мест</t>
  </si>
  <si>
    <t>ГП Можайск                                                                  Рузское отделение № 2577 Сбербанка России</t>
  </si>
  <si>
    <t>ГП Можайск                                                Строительство завода по производству воротных систем и складского оборудования</t>
  </si>
  <si>
    <t>Будет построен завод общей производственной площадью 200 тыс.кв.м, будет создано 1 500 новых рабочих мест. До конца 2015 года будет создано 35 рабочих мест.                              С 2015 года строительство объекта включено в МП "Поддержка и развитие предпринимательства" на 2015-2019 годы.</t>
  </si>
  <si>
    <t>ГП Уваровка                                                                      Реконструкция МТФ, приобретение сельскохозяйственной техники и оборудования в ЗАО "Колхоз Уваровский"</t>
  </si>
  <si>
    <t>СП Борисовское                                                                         Строительство зоны отдыха в с. Борисово</t>
  </si>
  <si>
    <t>СП Борисовское                                                              Птицеводческий комплекс замкнутого цикла по выращиванию и переработке цыплят-бройлеров  д.Телятьево</t>
  </si>
  <si>
    <t>СП Бородинское                                                            Воссоздание дворцово-паркового ансамбля в с.Бородино</t>
  </si>
  <si>
    <t>СП Замошинское                                               Строительство фермы финишного откорма свиней в д.Некрасово.</t>
  </si>
  <si>
    <t xml:space="preserve">Будет построена ферма на 16 000 голов свиней, произведена реконструкция фермы, будет создано 20 рабочих мест.                         В 2014 году планируется завершить строительство 2-ой очереди фермы финишного откорма свиней в д. Некрасово на 8 000 голов.          </t>
  </si>
  <si>
    <t>СП Спутник                                                      Строительство логистического комплекса близ деревни Моденово</t>
  </si>
  <si>
    <t>СП Юрловское                                                      Строительство картофелехранилища</t>
  </si>
  <si>
    <t>СП Юрловское                                                   Приобретение сельскохозяйственной техники</t>
  </si>
  <si>
    <r>
      <rPr>
        <sz val="8"/>
        <rFont val="Times New Roman"/>
        <family val="1"/>
        <charset val="204"/>
      </rPr>
      <t xml:space="preserve">СП Борисовское </t>
    </r>
    <r>
      <rPr>
        <b/>
        <sz val="8"/>
        <rFont val="Times New Roman"/>
        <family val="1"/>
        <charset val="204"/>
      </rPr>
      <t xml:space="preserve">                                                               </t>
    </r>
    <r>
      <rPr>
        <sz val="8"/>
        <rFont val="Times New Roman"/>
        <family val="1"/>
        <charset val="204"/>
      </rPr>
      <t xml:space="preserve"> Инвестиционный проект "Развитие территории, включающей в себя строительство энергоцентра, гостиничного комплекса на 160 номеров, санатория на 250 номеров, а также подготовку участков для ИЖС"</t>
    </r>
  </si>
  <si>
    <r>
      <t xml:space="preserve">Строительство СПА-отеля на 160 номеров, строительство автономного объекта электроэнергетики, инженерные коммуникации, строительство санатория на 250 номеров. Планируется создание 392 рабочих мест, до конца 2015 года - 170 рабочих мест.                                            </t>
    </r>
    <r>
      <rPr>
        <b/>
        <sz val="8"/>
        <rFont val="Times New Roman"/>
        <family val="1"/>
        <charset val="204"/>
      </rPr>
      <t xml:space="preserve"> С 2015 года данный объект включен в МП "Поддержка и развитие предпринимательства" на 2015-2019 годы.</t>
    </r>
  </si>
  <si>
    <r>
      <rPr>
        <sz val="8"/>
        <rFont val="Times New Roman"/>
        <family val="1"/>
        <charset val="204"/>
      </rPr>
      <t>СП Бородинское</t>
    </r>
    <r>
      <rPr>
        <b/>
        <sz val="8"/>
        <rFont val="Times New Roman"/>
        <family val="1"/>
        <charset val="204"/>
      </rPr>
      <t xml:space="preserve">                                                                </t>
    </r>
    <r>
      <rPr>
        <sz val="8"/>
        <rFont val="Times New Roman"/>
        <family val="1"/>
        <charset val="204"/>
      </rPr>
      <t>Инвестиционный проект строительства Детского рекреационного комплекса "Страна детей"</t>
    </r>
  </si>
  <si>
    <t>ГП Можайск                                                          Формирование земельных участков под многоквартирными домами и объектами муниципальной собственности</t>
  </si>
  <si>
    <t>ГП Можайск                                                                 Техническая инвентаризация объектов муниципальной собственности (зданий, строений, сооружений)</t>
  </si>
  <si>
    <t>ГП Можайск                                                                 Техническая инвентаризация автомобильных и внутриквартальных дорог</t>
  </si>
  <si>
    <t>ГП Можайск                                                             Оформление права муниципальной собственности на бесхозяйные объекты</t>
  </si>
  <si>
    <t>ГП Можайск                                                              Техническая инвентаризация объектов коммунального назначения</t>
  </si>
  <si>
    <t>ГП Можайск                                                                Определение рыночной тоимости объектов муниципальной стоимости</t>
  </si>
  <si>
    <t>ГП Уваровка                                                           Разработка и утверждение проекта генерального плана поселения</t>
  </si>
  <si>
    <t>СП Дровнинское                                                       Разработка и утверждение проекта генерального плана поселения</t>
  </si>
  <si>
    <t>СП Порецкое                                         Оформление кадастровых паспортов и регистрация объектов коммунального хозяйства</t>
  </si>
  <si>
    <t xml:space="preserve">СП Замошинское                                            Оформление объектов муниципальной собственности и земельных участков, занимаемых объектами муниципальной собственности, в том числе бесхозяйных, и постановка их на кадастровый учет </t>
  </si>
  <si>
    <t xml:space="preserve">СП Замошинское                                                                 Ремонт и материально-техническое оснащение помещений для организации окон оказания государственных и муниципальных услуг </t>
  </si>
  <si>
    <t>СП Юрловское                                                           Проведение технической инвентаризации и оформление технических и кадастровых паспортов объектов недвижимого имущества. Постановка на кадастровый учет земель под многоквартирными жилыми домами</t>
  </si>
  <si>
    <t xml:space="preserve">СП Горетовское                                                      Оформление объектов муниципальной собственности и земельных участков, занимаемых объектами муниципальной собственности, в том числе бесхозяйных, и постановка их на кадастровый учет               </t>
  </si>
  <si>
    <r>
      <t>Мероприятие № 1</t>
    </r>
    <r>
      <rPr>
        <sz val="8"/>
        <rFont val="Times New Roman"/>
        <family val="1"/>
        <charset val="204"/>
      </rPr>
      <t xml:space="preserve">                                                                               Повышение эффективности работы с одаренными детьми</t>
    </r>
  </si>
  <si>
    <r>
      <rPr>
        <b/>
        <sz val="8"/>
        <rFont val="Times New Roman"/>
        <family val="1"/>
        <charset val="204"/>
      </rPr>
      <t xml:space="preserve">Мероприятие №2   </t>
    </r>
    <r>
      <rPr>
        <sz val="8"/>
        <rFont val="Times New Roman"/>
        <family val="1"/>
        <charset val="204"/>
      </rPr>
      <t xml:space="preserve">                                                  Развитие материально-технической базы образовательных учреждений, в том числе создание условий для повышения доступности качественного питания обучающихся общеобразовательных учреждений </t>
    </r>
  </si>
  <si>
    <r>
      <t xml:space="preserve">Сокращение удельных показателей энергопотребления муниципального образования на 15% по сравнению с 2012 годом; снижение затрат местного бюджета на оплату коммунальных ресурсов; полный переход на приборный учет при расчетах организаций муниципальной бюджетной сферы с организациями коммунального комплекса.  Программа отменена с 01.01.2014 года.                                                       </t>
    </r>
    <r>
      <rPr>
        <sz val="8"/>
        <rFont val="Times New Roman"/>
        <family val="1"/>
        <charset val="204"/>
      </rPr>
      <t xml:space="preserve"> </t>
    </r>
  </si>
  <si>
    <r>
      <rPr>
        <b/>
        <sz val="8"/>
        <rFont val="Times New Roman"/>
        <family val="1"/>
        <charset val="204"/>
      </rPr>
      <t>Мероприятие №3</t>
    </r>
    <r>
      <rPr>
        <sz val="8"/>
        <rFont val="Times New Roman"/>
        <family val="1"/>
        <charset val="204"/>
      </rPr>
      <t xml:space="preserve">                                                                    В целях активизации правового просвещения среди учащихся образовательных учреждений района проводить:
 - дни профилактики преступлений и правонарушений (лекции, встречи)
-  дни профилактики употребления алкоголя, наркотических веществ (лекции, встречи)
- районную олимпиаду правовых знаний среди школьников с награждением победителей</t>
    </r>
  </si>
  <si>
    <r>
      <rPr>
        <b/>
        <sz val="8"/>
        <rFont val="Times New Roman"/>
        <family val="1"/>
        <charset val="204"/>
      </rPr>
      <t>Мероприятие №1</t>
    </r>
    <r>
      <rPr>
        <sz val="8"/>
        <rFont val="Times New Roman"/>
        <family val="1"/>
        <charset val="204"/>
      </rPr>
      <t xml:space="preserve">                                                            Проведение конкурса детского рисунка «Ребенок и его права», награждение победителей</t>
    </r>
  </si>
  <si>
    <r>
      <rPr>
        <b/>
        <sz val="8"/>
        <rFont val="Times New Roman"/>
        <family val="1"/>
        <charset val="204"/>
      </rPr>
      <t>Мероприятие №10</t>
    </r>
    <r>
      <rPr>
        <sz val="8"/>
        <rFont val="Times New Roman"/>
        <family val="1"/>
        <charset val="204"/>
      </rPr>
      <t xml:space="preserve">                                                                      Оказание помощи в подготовке и  организации учебного процесса (приобретение канцтоваров, учебников, пособий)</t>
    </r>
  </si>
  <si>
    <r>
      <rPr>
        <b/>
        <sz val="8"/>
        <rFont val="Times New Roman"/>
        <family val="1"/>
        <charset val="204"/>
      </rPr>
      <t>Мероприятие №9</t>
    </r>
    <r>
      <rPr>
        <sz val="8"/>
        <rFont val="Times New Roman"/>
        <family val="1"/>
        <charset val="204"/>
      </rPr>
      <t xml:space="preserve">                                                             Организация культурно-массовых мероприятий в Можайской воспитательной колонии (призы, подарки)</t>
    </r>
  </si>
  <si>
    <r>
      <rPr>
        <b/>
        <sz val="8"/>
        <rFont val="Times New Roman"/>
        <family val="1"/>
        <charset val="204"/>
      </rPr>
      <t>Мероприятие №1</t>
    </r>
    <r>
      <rPr>
        <sz val="8"/>
        <rFont val="Times New Roman"/>
        <family val="1"/>
        <charset val="204"/>
      </rPr>
      <t xml:space="preserve">                                                             Организация культурно-массовых мероприятий в Можайской воспитательной колонии (призы, подарки)</t>
    </r>
  </si>
  <si>
    <r>
      <rPr>
        <b/>
        <sz val="8"/>
        <rFont val="Times New Roman"/>
        <family val="1"/>
        <charset val="204"/>
      </rPr>
      <t>Мероприятие №2</t>
    </r>
    <r>
      <rPr>
        <sz val="8"/>
        <rFont val="Times New Roman"/>
        <family val="1"/>
        <charset val="204"/>
      </rPr>
      <t xml:space="preserve">                                                             Организация культурно-массовых мероприятий в Можайской воспитательной колонии (призы, подарки)</t>
    </r>
  </si>
  <si>
    <r>
      <rPr>
        <b/>
        <sz val="8"/>
        <rFont val="Times New Roman"/>
        <family val="1"/>
        <charset val="204"/>
      </rPr>
      <t xml:space="preserve">Мероприятие №3 </t>
    </r>
    <r>
      <rPr>
        <sz val="8"/>
        <rFont val="Times New Roman"/>
        <family val="1"/>
        <charset val="204"/>
      </rPr>
      <t xml:space="preserve">                                                            Организация культурно-массовых мероприятий в Можайской воспитательной колонии (призы, подарки)</t>
    </r>
  </si>
  <si>
    <t>18.1. Образование</t>
  </si>
  <si>
    <t>18.7. Культура</t>
  </si>
  <si>
    <t>18.11. Физкультура и спорт</t>
  </si>
  <si>
    <t>18.15. Здравоохранение</t>
  </si>
  <si>
    <r>
      <t xml:space="preserve">Планируемая мощность одного лагеря - около 30 тыс. человек в год.                             Ввод в эксплуатацию планируется 31.12.2015, в 1 кв. 2016 года будет создано 350 рабочих мест.                          </t>
    </r>
    <r>
      <rPr>
        <b/>
        <sz val="8"/>
        <rFont val="Times New Roman"/>
        <family val="1"/>
        <charset val="204"/>
      </rPr>
      <t xml:space="preserve">С 2015 года данный объект включен в МП "Поддержка и развитие предприниательства" на 2015-2019 годы.   </t>
    </r>
    <r>
      <rPr>
        <sz val="8"/>
        <rFont val="Times New Roman"/>
        <family val="1"/>
        <charset val="204"/>
      </rPr>
      <t xml:space="preserve">                  </t>
    </r>
  </si>
  <si>
    <r>
      <t xml:space="preserve">Площадь возводимых зданий 30 тыс.кв.м, птицеводческий комплекс производительностью 4,5 тыс.тн мяса птицы в год, планируется создать 30 рабочих мест. Ввод объекта в эксплуатацию планируется в 2017 году.                                                       </t>
    </r>
    <r>
      <rPr>
        <b/>
        <sz val="8"/>
        <rFont val="Times New Roman"/>
        <family val="1"/>
        <charset val="204"/>
      </rPr>
      <t>С 2015 года данный объект включен в МП "Поддержка и развитие предпринимательства" на 2015-2019 годы.</t>
    </r>
  </si>
  <si>
    <t>Содержание и обеспечение деятельности Муниципального бюджетного учреждения «Многофункциональный центр по предоставлению государственных и муниципальных услуг Можайского муниципального района»</t>
  </si>
  <si>
    <t>47.1</t>
  </si>
  <si>
    <t>Приложение  № 2 
к Программе комплексного социально-экономического
развития Можайского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</si>
</sst>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"/>
    <numFmt numFmtId="166" formatCode="0.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65" fontId="3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2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/>
    </xf>
    <xf numFmtId="2" fontId="1" fillId="5" borderId="2" xfId="0" applyNumberFormat="1" applyFont="1" applyFill="1" applyBorder="1" applyAlignment="1">
      <alignment vertical="center"/>
    </xf>
    <xf numFmtId="165" fontId="1" fillId="5" borderId="2" xfId="0" applyNumberFormat="1" applyFont="1" applyFill="1" applyBorder="1" applyAlignment="1">
      <alignment vertical="center"/>
    </xf>
    <xf numFmtId="164" fontId="1" fillId="5" borderId="2" xfId="0" applyNumberFormat="1" applyFont="1" applyFill="1" applyBorder="1" applyAlignment="1">
      <alignment vertical="center"/>
    </xf>
    <xf numFmtId="166" fontId="1" fillId="5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vertical="center" wrapText="1"/>
    </xf>
    <xf numFmtId="4" fontId="1" fillId="5" borderId="2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4" fontId="3" fillId="3" borderId="2" xfId="0" applyNumberFormat="1" applyFont="1" applyFill="1" applyBorder="1" applyAlignment="1">
      <alignment vertical="center"/>
    </xf>
    <xf numFmtId="165" fontId="3" fillId="3" borderId="2" xfId="0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2" fontId="1" fillId="5" borderId="2" xfId="0" applyNumberFormat="1" applyFont="1" applyFill="1" applyBorder="1" applyAlignment="1">
      <alignment vertical="center" wrapText="1"/>
    </xf>
    <xf numFmtId="2" fontId="1" fillId="0" borderId="2" xfId="0" applyNumberFormat="1" applyFont="1" applyFill="1" applyBorder="1" applyAlignment="1">
      <alignment vertical="center" wrapText="1"/>
    </xf>
    <xf numFmtId="4" fontId="4" fillId="5" borderId="2" xfId="0" applyNumberFormat="1" applyFont="1" applyFill="1" applyBorder="1" applyAlignment="1">
      <alignment vertical="center"/>
    </xf>
    <xf numFmtId="2" fontId="6" fillId="5" borderId="2" xfId="0" applyNumberFormat="1" applyFont="1" applyFill="1" applyBorder="1" applyAlignment="1">
      <alignment vertical="center" wrapText="1"/>
    </xf>
    <xf numFmtId="4" fontId="6" fillId="5" borderId="2" xfId="0" applyNumberFormat="1" applyFont="1" applyFill="1" applyBorder="1" applyAlignment="1">
      <alignment vertical="center"/>
    </xf>
    <xf numFmtId="2" fontId="6" fillId="2" borderId="2" xfId="0" applyNumberFormat="1" applyFont="1" applyFill="1" applyBorder="1" applyAlignment="1">
      <alignment vertical="center" wrapText="1"/>
    </xf>
    <xf numFmtId="2" fontId="2" fillId="2" borderId="0" xfId="0" applyNumberFormat="1" applyFont="1" applyFill="1" applyAlignment="1">
      <alignment vertical="center"/>
    </xf>
    <xf numFmtId="165" fontId="4" fillId="5" borderId="2" xfId="0" applyNumberFormat="1" applyFont="1" applyFill="1" applyBorder="1" applyAlignment="1">
      <alignment vertical="center"/>
    </xf>
    <xf numFmtId="4" fontId="1" fillId="2" borderId="13" xfId="0" applyNumberFormat="1" applyFont="1" applyFill="1" applyBorder="1" applyAlignment="1">
      <alignment vertical="center"/>
    </xf>
    <xf numFmtId="2" fontId="1" fillId="2" borderId="13" xfId="0" applyNumberFormat="1" applyFont="1" applyFill="1" applyBorder="1" applyAlignment="1">
      <alignment vertical="center"/>
    </xf>
    <xf numFmtId="165" fontId="3" fillId="5" borderId="2" xfId="0" applyNumberFormat="1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13" xfId="0" applyNumberFormat="1" applyFont="1" applyFill="1" applyBorder="1" applyAlignment="1">
      <alignment vertical="center"/>
    </xf>
    <xf numFmtId="0" fontId="4" fillId="6" borderId="2" xfId="0" applyFont="1" applyFill="1" applyBorder="1" applyAlignment="1">
      <alignment vertical="center"/>
    </xf>
    <xf numFmtId="165" fontId="4" fillId="6" borderId="2" xfId="0" applyNumberFormat="1" applyFont="1" applyFill="1" applyBorder="1" applyAlignment="1">
      <alignment vertical="center"/>
    </xf>
    <xf numFmtId="165" fontId="3" fillId="6" borderId="2" xfId="0" applyNumberFormat="1" applyFont="1" applyFill="1" applyBorder="1" applyAlignment="1">
      <alignment vertical="center"/>
    </xf>
    <xf numFmtId="165" fontId="6" fillId="6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3" borderId="2" xfId="0" applyNumberFormat="1" applyFont="1" applyFill="1" applyBorder="1" applyAlignment="1">
      <alignment horizontal="right" vertical="center"/>
    </xf>
    <xf numFmtId="2" fontId="3" fillId="3" borderId="2" xfId="0" applyNumberFormat="1" applyFont="1" applyFill="1" applyBorder="1" applyAlignment="1">
      <alignment vertical="center" wrapText="1"/>
    </xf>
    <xf numFmtId="166" fontId="3" fillId="3" borderId="2" xfId="0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66" fontId="1" fillId="5" borderId="2" xfId="0" applyNumberFormat="1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vertical="center" wrapText="1"/>
    </xf>
    <xf numFmtId="3" fontId="3" fillId="3" borderId="2" xfId="0" applyNumberFormat="1" applyFont="1" applyFill="1" applyBorder="1" applyAlignment="1">
      <alignment vertical="center"/>
    </xf>
    <xf numFmtId="165" fontId="3" fillId="4" borderId="2" xfId="0" applyNumberFormat="1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vertical="center"/>
    </xf>
    <xf numFmtId="166" fontId="3" fillId="4" borderId="2" xfId="0" applyNumberFormat="1" applyFont="1" applyFill="1" applyBorder="1" applyAlignment="1">
      <alignment vertical="center"/>
    </xf>
    <xf numFmtId="2" fontId="3" fillId="2" borderId="2" xfId="0" applyNumberFormat="1" applyFont="1" applyFill="1" applyBorder="1" applyAlignment="1">
      <alignment vertical="center"/>
    </xf>
    <xf numFmtId="166" fontId="3" fillId="2" borderId="2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0" fillId="8" borderId="0" xfId="0" applyFill="1"/>
    <xf numFmtId="0" fontId="3" fillId="2" borderId="2" xfId="0" applyFont="1" applyFill="1" applyBorder="1" applyAlignment="1"/>
    <xf numFmtId="164" fontId="3" fillId="2" borderId="2" xfId="0" applyNumberFormat="1" applyFont="1" applyFill="1" applyBorder="1" applyAlignment="1"/>
    <xf numFmtId="167" fontId="3" fillId="2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4" fontId="1" fillId="5" borderId="2" xfId="0" applyNumberFormat="1" applyFont="1" applyFill="1" applyBorder="1" applyAlignment="1">
      <alignment vertical="center" wrapText="1"/>
    </xf>
    <xf numFmtId="0" fontId="0" fillId="7" borderId="0" xfId="0" applyFill="1"/>
    <xf numFmtId="2" fontId="3" fillId="5" borderId="2" xfId="0" applyNumberFormat="1" applyFont="1" applyFill="1" applyBorder="1" applyAlignment="1">
      <alignment vertical="center"/>
    </xf>
    <xf numFmtId="165" fontId="1" fillId="5" borderId="2" xfId="0" applyNumberFormat="1" applyFont="1" applyFill="1" applyBorder="1" applyAlignment="1">
      <alignment vertical="center" wrapText="1"/>
    </xf>
    <xf numFmtId="2" fontId="4" fillId="5" borderId="2" xfId="0" applyNumberFormat="1" applyFont="1" applyFill="1" applyBorder="1" applyAlignment="1">
      <alignment vertical="center"/>
    </xf>
    <xf numFmtId="166" fontId="4" fillId="5" borderId="2" xfId="0" applyNumberFormat="1" applyFont="1" applyFill="1" applyBorder="1" applyAlignment="1">
      <alignment vertical="center"/>
    </xf>
    <xf numFmtId="0" fontId="3" fillId="5" borderId="5" xfId="0" applyFont="1" applyFill="1" applyBorder="1" applyAlignment="1">
      <alignment vertical="center"/>
    </xf>
    <xf numFmtId="165" fontId="3" fillId="5" borderId="5" xfId="0" applyNumberFormat="1" applyFont="1" applyFill="1" applyBorder="1" applyAlignment="1">
      <alignment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5" fontId="3" fillId="3" borderId="3" xfId="0" applyNumberFormat="1" applyFont="1" applyFill="1" applyBorder="1" applyAlignment="1">
      <alignment horizontal="left" vertical="center" wrapText="1"/>
    </xf>
    <xf numFmtId="165" fontId="3" fillId="3" borderId="5" xfId="0" applyNumberFormat="1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16" fontId="1" fillId="5" borderId="3" xfId="0" applyNumberFormat="1" applyFont="1" applyFill="1" applyBorder="1" applyAlignment="1">
      <alignment horizontal="center" vertical="center"/>
    </xf>
    <xf numFmtId="16" fontId="1" fillId="5" borderId="4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" fontId="1" fillId="5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14" fontId="1" fillId="5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left" vertical="center" wrapText="1"/>
    </xf>
    <xf numFmtId="0" fontId="1" fillId="5" borderId="15" xfId="0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8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16" fontId="6" fillId="5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775</xdr:row>
      <xdr:rowOff>0</xdr:rowOff>
    </xdr:from>
    <xdr:to>
      <xdr:col>9</xdr:col>
      <xdr:colOff>152400</xdr:colOff>
      <xdr:row>775</xdr:row>
      <xdr:rowOff>152400</xdr:rowOff>
    </xdr:to>
    <xdr:pic>
      <xdr:nvPicPr>
        <xdr:cNvPr id="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0" y="2685097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152400</xdr:colOff>
      <xdr:row>775</xdr:row>
      <xdr:rowOff>152400</xdr:rowOff>
    </xdr:to>
    <xdr:pic>
      <xdr:nvPicPr>
        <xdr:cNvPr id="1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0" y="2685097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152400</xdr:colOff>
      <xdr:row>775</xdr:row>
      <xdr:rowOff>152400</xdr:rowOff>
    </xdr:to>
    <xdr:pic>
      <xdr:nvPicPr>
        <xdr:cNvPr id="1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0" y="2685097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152400</xdr:colOff>
      <xdr:row>775</xdr:row>
      <xdr:rowOff>152400</xdr:rowOff>
    </xdr:to>
    <xdr:pic>
      <xdr:nvPicPr>
        <xdr:cNvPr id="1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0" y="2685097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152400</xdr:colOff>
      <xdr:row>775</xdr:row>
      <xdr:rowOff>152400</xdr:rowOff>
    </xdr:to>
    <xdr:pic>
      <xdr:nvPicPr>
        <xdr:cNvPr id="1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0" y="2685097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43"/>
  <sheetViews>
    <sheetView tabSelected="1" topLeftCell="A139" workbookViewId="0">
      <selection activeCell="D145" sqref="D145"/>
    </sheetView>
  </sheetViews>
  <sheetFormatPr defaultRowHeight="15" x14ac:dyDescent="0.25"/>
  <cols>
    <col min="1" max="1" width="5.42578125" style="72" customWidth="1"/>
    <col min="2" max="2" width="34.42578125" style="69" customWidth="1"/>
    <col min="3" max="3" width="9.28515625" style="69" bestFit="1" customWidth="1"/>
    <col min="4" max="4" width="10" style="69" customWidth="1"/>
    <col min="5" max="5" width="10" style="69" bestFit="1" customWidth="1"/>
    <col min="6" max="6" width="7.85546875" style="69" customWidth="1"/>
    <col min="7" max="7" width="8.140625" style="69" customWidth="1"/>
    <col min="8" max="8" width="8.28515625" style="69" customWidth="1"/>
    <col min="9" max="9" width="9.28515625" style="69" customWidth="1"/>
    <col min="10" max="10" width="26.85546875" style="70" customWidth="1"/>
    <col min="11" max="28" width="9.140625" style="79"/>
  </cols>
  <sheetData>
    <row r="1" spans="1:10" ht="49.5" customHeight="1" x14ac:dyDescent="0.25">
      <c r="A1" s="71"/>
      <c r="B1" s="1"/>
      <c r="C1" s="1"/>
      <c r="D1" s="1"/>
      <c r="E1" s="2"/>
      <c r="F1" s="1"/>
      <c r="G1" s="1"/>
      <c r="H1" s="201" t="s">
        <v>990</v>
      </c>
      <c r="I1" s="201"/>
      <c r="J1" s="201"/>
    </row>
    <row r="2" spans="1:10" ht="15" customHeight="1" x14ac:dyDescent="0.25">
      <c r="A2" s="202" t="s">
        <v>0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7.5" customHeight="1" x14ac:dyDescent="0.25">
      <c r="A3" s="203"/>
      <c r="B3" s="203"/>
      <c r="C3" s="203"/>
      <c r="D3" s="203"/>
      <c r="E3" s="203"/>
      <c r="F3" s="203"/>
      <c r="G3" s="203"/>
      <c r="H3" s="203"/>
      <c r="I3" s="203"/>
      <c r="J3" s="203"/>
    </row>
    <row r="4" spans="1:10" ht="15" customHeight="1" x14ac:dyDescent="0.25">
      <c r="A4" s="101" t="s">
        <v>1</v>
      </c>
      <c r="B4" s="110" t="s">
        <v>2</v>
      </c>
      <c r="C4" s="110" t="s">
        <v>3</v>
      </c>
      <c r="D4" s="110" t="s">
        <v>4</v>
      </c>
      <c r="E4" s="129" t="s">
        <v>5</v>
      </c>
      <c r="F4" s="130"/>
      <c r="G4" s="130"/>
      <c r="H4" s="130"/>
      <c r="I4" s="131"/>
      <c r="J4" s="110" t="s">
        <v>6</v>
      </c>
    </row>
    <row r="5" spans="1:10" ht="15" customHeight="1" x14ac:dyDescent="0.25">
      <c r="A5" s="100"/>
      <c r="B5" s="111"/>
      <c r="C5" s="111"/>
      <c r="D5" s="111"/>
      <c r="E5" s="110" t="s">
        <v>7</v>
      </c>
      <c r="F5" s="110" t="s">
        <v>8</v>
      </c>
      <c r="G5" s="129" t="s">
        <v>9</v>
      </c>
      <c r="H5" s="130"/>
      <c r="I5" s="131"/>
      <c r="J5" s="111"/>
    </row>
    <row r="6" spans="1:10" ht="45.75" customHeight="1" x14ac:dyDescent="0.25">
      <c r="A6" s="127"/>
      <c r="B6" s="128"/>
      <c r="C6" s="128"/>
      <c r="D6" s="128"/>
      <c r="E6" s="128"/>
      <c r="F6" s="128"/>
      <c r="G6" s="4" t="s">
        <v>10</v>
      </c>
      <c r="H6" s="4" t="s">
        <v>11</v>
      </c>
      <c r="I6" s="4" t="s">
        <v>12</v>
      </c>
      <c r="J6" s="128"/>
    </row>
    <row r="7" spans="1:10" x14ac:dyDescent="0.25">
      <c r="A7" s="94"/>
      <c r="B7" s="132" t="s">
        <v>13</v>
      </c>
      <c r="C7" s="5" t="s">
        <v>14</v>
      </c>
      <c r="D7" s="6">
        <f>SUM(D8:D10)</f>
        <v>21469.6594</v>
      </c>
      <c r="E7" s="6">
        <f>SUM(E8:E10)</f>
        <v>1302.9404</v>
      </c>
      <c r="F7" s="7">
        <f>SUM(F8:F10)</f>
        <v>814.67899999999997</v>
      </c>
      <c r="G7" s="7">
        <f>SUM(G8:G10)</f>
        <v>302.16800000000001</v>
      </c>
      <c r="H7" s="7">
        <f>SUM(H8+H9+H10)</f>
        <v>1938.9989999999998</v>
      </c>
      <c r="I7" s="7">
        <f>SUM(I8:I10)</f>
        <v>17110.873</v>
      </c>
      <c r="J7" s="112"/>
    </row>
    <row r="8" spans="1:10" x14ac:dyDescent="0.25">
      <c r="A8" s="95"/>
      <c r="B8" s="133"/>
      <c r="C8" s="5">
        <v>2013</v>
      </c>
      <c r="D8" s="8">
        <f>SUM(E8:I8)</f>
        <v>4883.616</v>
      </c>
      <c r="E8" s="6">
        <f>E13+E21+E41+E55+E75+E95+E139+E185+E207+E223+E273+E393+E407+E451+E461+E491+E513+E553+E657+E777+E877+E933+E945+E993+E1037+E1089+E1125+E1181</f>
        <v>130.36399999999998</v>
      </c>
      <c r="F8" s="7">
        <f>F13+F21+F41+F55+F75+F95+F139+F185+F207+F223+F273+F393+F407+F451+F461+F491+F513+F553+F657+F777+F877+F933+F945+F993+F1037+F1089+F1125+F1181</f>
        <v>245.98</v>
      </c>
      <c r="G8" s="7">
        <f>G13+G21+G41+G55+G75+G95+G139+G185+G207+G223+G273+G393+G407+G451+G461+G491+G513+G553+G657+G777+G877+G933+G945+G993+G1037+G1089+G1125+G1181</f>
        <v>100.17400000000001</v>
      </c>
      <c r="H8" s="7">
        <f>H13+H21+H41+H55+H75+H95+H139+H185+H207+H223+H273+H393+H407+H451+H461+H491+H513+H553+H657+H777+H877+H933+H945+H993+H1037+H1089+H1125+H1181</f>
        <v>603.95299999999997</v>
      </c>
      <c r="I8" s="7">
        <f>I13+I21+I41+I55+I75+I95+I139+I185+I207+I223+I273+I393+I407+I451+I461+I491+I513+I553+I657+I777+I877+I933+I945+I993+I1037+I1089+I1125+I1181</f>
        <v>3803.145</v>
      </c>
      <c r="J8" s="113"/>
    </row>
    <row r="9" spans="1:10" x14ac:dyDescent="0.25">
      <c r="A9" s="95"/>
      <c r="B9" s="133"/>
      <c r="C9" s="5">
        <v>2014</v>
      </c>
      <c r="D9" s="8">
        <f>SUM(E9:I9)</f>
        <v>7867.3444</v>
      </c>
      <c r="E9" s="6">
        <f>E29+E45+E67+E85+E123+E149+E195+E213+E255+E274+E435+E465+E499+E535+E554+E658+E778+E878+E934+E946+E994+E1038+E1090+E1126+E1182+E1241</f>
        <v>137.67740000000001</v>
      </c>
      <c r="F9" s="7">
        <f>F29+F45+F67+F85+F123+F149+F195+F213+F255+F274+F435+F465+F499+F535+F554+F658+F778+F878+F934+F946+F994+F1038+F1090+F1126+F1182</f>
        <v>210.679</v>
      </c>
      <c r="G9" s="7">
        <f>G29+G45+G67+G85+G123+G149+G195+G213+G255+G274+G435+G465+G499+G535+G554+G658+G778+G878+G934+G946+G994+G1038+G1090+G1126+G1182</f>
        <v>100.17400000000001</v>
      </c>
      <c r="H9" s="7">
        <f>H29+H45+H67+H85+H123+H149+H195+H213+H255+H274+H435+H465+H499+H535+H554+H658+H778+H878+H934+H946+H994+H1038+H1090+H1126+H1182+H1241</f>
        <v>300.35199999999998</v>
      </c>
      <c r="I9" s="7">
        <f>I29+I45+I67+I85+I123+I149+I195+I213+I255+I274+I435+I465+I499+I535+I554+I658+I778+I878+I934+I946+I994+I1038+I1090+I1126+I1182+I1241</f>
        <v>7118.4619999999995</v>
      </c>
      <c r="J9" s="113"/>
    </row>
    <row r="10" spans="1:10" x14ac:dyDescent="0.25">
      <c r="A10" s="96"/>
      <c r="B10" s="134"/>
      <c r="C10" s="5">
        <v>2015</v>
      </c>
      <c r="D10" s="8">
        <f>SUM(E10:I10)</f>
        <v>8718.6990000000005</v>
      </c>
      <c r="E10" s="6">
        <f>E53+E93+E183+E221+E271+E275+E449+E459+E543+E545+E547+E549+E551+E555+E659+E779+E879+E935+E947+E995+E1039+E1091+E1127+E1183</f>
        <v>1034.8989999999999</v>
      </c>
      <c r="F10" s="7">
        <f>F53+F93+F183+F221+F271+F275+F449+F459+F543+F545+F547+F549+F551+F555+F659+F779+F879+F935+F947+F995+F1039+F1091+F1127+F1183</f>
        <v>358.02</v>
      </c>
      <c r="G10" s="7">
        <f>G53+G93+G183+G221+G271+G275+G449+G459+G543+G545+G547+G549+G551+G555+G659+G779+G879+G935+G947+G995+G1039+G1091+G1127+G1183</f>
        <v>101.82</v>
      </c>
      <c r="H10" s="7">
        <f>H53+H93+H183+H221+H271+H275+H449+H459+H543+H545+H547+H549+H551+H555+H659+H779+H879+H935+H947+H995+H1039+H1091+H1127+H1183</f>
        <v>1034.694</v>
      </c>
      <c r="I10" s="7">
        <f>I53+I93+I183+I221+I271+I275+I449+I459+I543+I545+I547+I549+I551+I555+I659+I779+I879+I935+I947+I995+I1039+I1091+I1127+I1183</f>
        <v>6189.2659999999996</v>
      </c>
      <c r="J10" s="123"/>
    </row>
    <row r="11" spans="1:10" x14ac:dyDescent="0.25">
      <c r="A11" s="135" t="s">
        <v>15</v>
      </c>
      <c r="B11" s="135"/>
      <c r="C11" s="136"/>
      <c r="D11" s="136"/>
      <c r="E11" s="136"/>
      <c r="F11" s="136"/>
      <c r="G11" s="136"/>
      <c r="H11" s="136"/>
      <c r="I11" s="136"/>
      <c r="J11" s="56"/>
    </row>
    <row r="12" spans="1:10" ht="15" customHeight="1" x14ac:dyDescent="0.25">
      <c r="A12" s="94">
        <v>1</v>
      </c>
      <c r="B12" s="102" t="s">
        <v>16</v>
      </c>
      <c r="C12" s="25" t="s">
        <v>14</v>
      </c>
      <c r="D12" s="27">
        <f>SUM(D13:D13)</f>
        <v>0.16999999999999998</v>
      </c>
      <c r="E12" s="27">
        <f>SUM(E13)</f>
        <v>0.16999999999999998</v>
      </c>
      <c r="F12" s="27">
        <f t="shared" ref="F12:I12" si="0">SUM(F13)</f>
        <v>0</v>
      </c>
      <c r="G12" s="27">
        <f t="shared" si="0"/>
        <v>0</v>
      </c>
      <c r="H12" s="27">
        <f t="shared" si="0"/>
        <v>0</v>
      </c>
      <c r="I12" s="27">
        <f t="shared" si="0"/>
        <v>0</v>
      </c>
      <c r="J12" s="104" t="s">
        <v>548</v>
      </c>
    </row>
    <row r="13" spans="1:10" ht="42" customHeight="1" x14ac:dyDescent="0.25">
      <c r="A13" s="95"/>
      <c r="B13" s="103"/>
      <c r="C13" s="25">
        <v>2013</v>
      </c>
      <c r="D13" s="27">
        <f>SUM(E13:I13)</f>
        <v>0.16999999999999998</v>
      </c>
      <c r="E13" s="27">
        <f>SUM(E15+E17+E19)</f>
        <v>0.16999999999999998</v>
      </c>
      <c r="F13" s="27">
        <f>SUM(F15+F17+F19)</f>
        <v>0</v>
      </c>
      <c r="G13" s="27">
        <f>SUM(G15+G17+G19)</f>
        <v>0</v>
      </c>
      <c r="H13" s="27">
        <f>SUM(H15+H17+H19)</f>
        <v>0</v>
      </c>
      <c r="I13" s="27">
        <f>SUM(I15+I17+I19)</f>
        <v>0</v>
      </c>
      <c r="J13" s="125"/>
    </row>
    <row r="14" spans="1:10" ht="15" customHeight="1" x14ac:dyDescent="0.25">
      <c r="A14" s="94" t="s">
        <v>17</v>
      </c>
      <c r="B14" s="114" t="s">
        <v>18</v>
      </c>
      <c r="C14" s="16" t="s">
        <v>19</v>
      </c>
      <c r="D14" s="10">
        <f t="shared" ref="D14:I14" si="1">SUM(D15:D15)</f>
        <v>0.06</v>
      </c>
      <c r="E14" s="10">
        <f t="shared" si="1"/>
        <v>0.06</v>
      </c>
      <c r="F14" s="10">
        <f t="shared" si="1"/>
        <v>0</v>
      </c>
      <c r="G14" s="10">
        <f t="shared" si="1"/>
        <v>0</v>
      </c>
      <c r="H14" s="10">
        <f t="shared" si="1"/>
        <v>0</v>
      </c>
      <c r="I14" s="10">
        <f t="shared" si="1"/>
        <v>0</v>
      </c>
      <c r="J14" s="112"/>
    </row>
    <row r="15" spans="1:10" ht="30" customHeight="1" x14ac:dyDescent="0.25">
      <c r="A15" s="95"/>
      <c r="B15" s="115"/>
      <c r="C15" s="9">
        <v>2013</v>
      </c>
      <c r="D15" s="10">
        <f>SUM(E15:I15)</f>
        <v>0.06</v>
      </c>
      <c r="E15" s="11">
        <v>0.06</v>
      </c>
      <c r="F15" s="11">
        <v>0</v>
      </c>
      <c r="G15" s="11">
        <v>0</v>
      </c>
      <c r="H15" s="11">
        <v>0</v>
      </c>
      <c r="I15" s="11">
        <v>0</v>
      </c>
      <c r="J15" s="113"/>
    </row>
    <row r="16" spans="1:10" ht="15" customHeight="1" x14ac:dyDescent="0.25">
      <c r="A16" s="94" t="s">
        <v>20</v>
      </c>
      <c r="B16" s="114" t="s">
        <v>479</v>
      </c>
      <c r="C16" s="16" t="s">
        <v>19</v>
      </c>
      <c r="D16" s="10">
        <f t="shared" ref="D16:I16" si="2">SUM(D17:D17)</f>
        <v>0.01</v>
      </c>
      <c r="E16" s="10">
        <f t="shared" si="2"/>
        <v>0.01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10"/>
    </row>
    <row r="17" spans="1:10" ht="17.25" customHeight="1" x14ac:dyDescent="0.25">
      <c r="A17" s="95"/>
      <c r="B17" s="115"/>
      <c r="C17" s="9">
        <v>2013</v>
      </c>
      <c r="D17" s="11">
        <f>SUM(E17:I17)</f>
        <v>0.01</v>
      </c>
      <c r="E17" s="12">
        <v>0.01</v>
      </c>
      <c r="F17" s="11">
        <v>0</v>
      </c>
      <c r="G17" s="11">
        <v>0</v>
      </c>
      <c r="H17" s="11">
        <v>0</v>
      </c>
      <c r="I17" s="11">
        <v>0</v>
      </c>
      <c r="J17" s="111"/>
    </row>
    <row r="18" spans="1:10" ht="15" customHeight="1" x14ac:dyDescent="0.25">
      <c r="A18" s="94" t="s">
        <v>21</v>
      </c>
      <c r="B18" s="112" t="s">
        <v>550</v>
      </c>
      <c r="C18" s="16" t="s">
        <v>19</v>
      </c>
      <c r="D18" s="10">
        <f t="shared" ref="D18:I18" si="3">SUM(D19:D19)</f>
        <v>0.1</v>
      </c>
      <c r="E18" s="10">
        <f t="shared" si="3"/>
        <v>0.1</v>
      </c>
      <c r="F18" s="10">
        <f t="shared" si="3"/>
        <v>0</v>
      </c>
      <c r="G18" s="10">
        <f t="shared" si="3"/>
        <v>0</v>
      </c>
      <c r="H18" s="10">
        <f t="shared" si="3"/>
        <v>0</v>
      </c>
      <c r="I18" s="10">
        <f t="shared" si="3"/>
        <v>0</v>
      </c>
      <c r="J18" s="110"/>
    </row>
    <row r="19" spans="1:10" ht="18.75" customHeight="1" x14ac:dyDescent="0.25">
      <c r="A19" s="95"/>
      <c r="B19" s="113"/>
      <c r="C19" s="9">
        <v>2013</v>
      </c>
      <c r="D19" s="13">
        <f>SUM(E19:I19)</f>
        <v>0.1</v>
      </c>
      <c r="E19" s="13">
        <v>0.1</v>
      </c>
      <c r="F19" s="11">
        <v>0</v>
      </c>
      <c r="G19" s="11">
        <v>0</v>
      </c>
      <c r="H19" s="11">
        <v>0</v>
      </c>
      <c r="I19" s="11">
        <v>0</v>
      </c>
      <c r="J19" s="111"/>
    </row>
    <row r="20" spans="1:10" ht="15" customHeight="1" x14ac:dyDescent="0.25">
      <c r="A20" s="94">
        <v>2</v>
      </c>
      <c r="B20" s="102" t="s">
        <v>410</v>
      </c>
      <c r="C20" s="25" t="s">
        <v>14</v>
      </c>
      <c r="D20" s="27">
        <f>SUM(D21)</f>
        <v>12.292</v>
      </c>
      <c r="E20" s="27">
        <f>SUM(E21)</f>
        <v>1.5</v>
      </c>
      <c r="F20" s="27">
        <f t="shared" ref="F20:I20" si="4">SUM(F21)</f>
        <v>0</v>
      </c>
      <c r="G20" s="27">
        <f t="shared" si="4"/>
        <v>0</v>
      </c>
      <c r="H20" s="27">
        <f t="shared" si="4"/>
        <v>0.2</v>
      </c>
      <c r="I20" s="27">
        <f t="shared" si="4"/>
        <v>10.592000000000001</v>
      </c>
      <c r="J20" s="104" t="s">
        <v>548</v>
      </c>
    </row>
    <row r="21" spans="1:10" ht="72" customHeight="1" x14ac:dyDescent="0.25">
      <c r="A21" s="95"/>
      <c r="B21" s="103"/>
      <c r="C21" s="25">
        <v>2013</v>
      </c>
      <c r="D21" s="27">
        <f>SUM(E21+F21+G21+H21+I21)</f>
        <v>12.292</v>
      </c>
      <c r="E21" s="27">
        <f>SUM(E23+E25+E27)</f>
        <v>1.5</v>
      </c>
      <c r="F21" s="27">
        <f>SUM(F23+F25+F27)</f>
        <v>0</v>
      </c>
      <c r="G21" s="27">
        <f>SUM(G23+G25+G27)</f>
        <v>0</v>
      </c>
      <c r="H21" s="27">
        <f>SUM(H23+H25+H27)</f>
        <v>0.2</v>
      </c>
      <c r="I21" s="27">
        <f>SUM(I23+I25+I27)</f>
        <v>10.592000000000001</v>
      </c>
      <c r="J21" s="125"/>
    </row>
    <row r="22" spans="1:10" ht="15" customHeight="1" x14ac:dyDescent="0.25">
      <c r="A22" s="94" t="s">
        <v>22</v>
      </c>
      <c r="B22" s="97" t="s">
        <v>405</v>
      </c>
      <c r="C22" s="5" t="s">
        <v>19</v>
      </c>
      <c r="D22" s="49">
        <f t="shared" ref="D22:I22" si="5">SUM(D23:D23)</f>
        <v>1.7</v>
      </c>
      <c r="E22" s="49">
        <f t="shared" si="5"/>
        <v>1.5</v>
      </c>
      <c r="F22" s="49">
        <f t="shared" si="5"/>
        <v>0</v>
      </c>
      <c r="G22" s="49">
        <f t="shared" si="5"/>
        <v>0</v>
      </c>
      <c r="H22" s="49">
        <f t="shared" si="5"/>
        <v>0.2</v>
      </c>
      <c r="I22" s="49">
        <f t="shared" si="5"/>
        <v>0</v>
      </c>
      <c r="J22" s="97" t="s">
        <v>23</v>
      </c>
    </row>
    <row r="23" spans="1:10" x14ac:dyDescent="0.25">
      <c r="A23" s="95"/>
      <c r="B23" s="108"/>
      <c r="C23" s="9">
        <v>2013</v>
      </c>
      <c r="D23" s="11">
        <f>SUM(E23:I23)</f>
        <v>1.7</v>
      </c>
      <c r="E23" s="11">
        <v>1.5</v>
      </c>
      <c r="F23" s="11">
        <v>0</v>
      </c>
      <c r="G23" s="14">
        <v>0</v>
      </c>
      <c r="H23" s="11">
        <v>0.2</v>
      </c>
      <c r="I23" s="11">
        <v>0</v>
      </c>
      <c r="J23" s="108"/>
    </row>
    <row r="24" spans="1:10" ht="15" customHeight="1" x14ac:dyDescent="0.25">
      <c r="A24" s="94" t="s">
        <v>24</v>
      </c>
      <c r="B24" s="114" t="s">
        <v>406</v>
      </c>
      <c r="C24" s="5" t="s">
        <v>19</v>
      </c>
      <c r="D24" s="49">
        <f t="shared" ref="D24:I24" si="6">SUM(D25:D25)</f>
        <v>10.4</v>
      </c>
      <c r="E24" s="49">
        <f t="shared" si="6"/>
        <v>0</v>
      </c>
      <c r="F24" s="49">
        <f t="shared" si="6"/>
        <v>0</v>
      </c>
      <c r="G24" s="49">
        <f t="shared" si="6"/>
        <v>0</v>
      </c>
      <c r="H24" s="49">
        <f t="shared" si="6"/>
        <v>0</v>
      </c>
      <c r="I24" s="49">
        <f t="shared" si="6"/>
        <v>10.4</v>
      </c>
      <c r="J24" s="97" t="s">
        <v>23</v>
      </c>
    </row>
    <row r="25" spans="1:10" x14ac:dyDescent="0.25">
      <c r="A25" s="95"/>
      <c r="B25" s="115"/>
      <c r="C25" s="9">
        <v>2013</v>
      </c>
      <c r="D25" s="11">
        <f>SUM(E25:I25)</f>
        <v>10.4</v>
      </c>
      <c r="E25" s="14">
        <v>0</v>
      </c>
      <c r="F25" s="15"/>
      <c r="G25" s="16"/>
      <c r="H25" s="15"/>
      <c r="I25" s="14">
        <v>10.4</v>
      </c>
      <c r="J25" s="108"/>
    </row>
    <row r="26" spans="1:10" ht="15" customHeight="1" x14ac:dyDescent="0.25">
      <c r="A26" s="94" t="s">
        <v>25</v>
      </c>
      <c r="B26" s="112" t="s">
        <v>407</v>
      </c>
      <c r="C26" s="5" t="s">
        <v>19</v>
      </c>
      <c r="D26" s="7">
        <f t="shared" ref="D26:I26" si="7">SUM(D27:D27)</f>
        <v>0.192</v>
      </c>
      <c r="E26" s="49">
        <f t="shared" si="7"/>
        <v>0</v>
      </c>
      <c r="F26" s="49">
        <f t="shared" si="7"/>
        <v>0</v>
      </c>
      <c r="G26" s="49">
        <f t="shared" si="7"/>
        <v>0</v>
      </c>
      <c r="H26" s="49">
        <f t="shared" si="7"/>
        <v>0</v>
      </c>
      <c r="I26" s="7">
        <f t="shared" si="7"/>
        <v>0.192</v>
      </c>
      <c r="J26" s="97" t="s">
        <v>23</v>
      </c>
    </row>
    <row r="27" spans="1:10" ht="21.75" customHeight="1" x14ac:dyDescent="0.25">
      <c r="A27" s="95"/>
      <c r="B27" s="113"/>
      <c r="C27" s="9">
        <v>2013</v>
      </c>
      <c r="D27" s="17">
        <f>SUM(E27:I27)</f>
        <v>0.192</v>
      </c>
      <c r="E27" s="11">
        <v>0</v>
      </c>
      <c r="F27" s="12"/>
      <c r="G27" s="12"/>
      <c r="H27" s="12"/>
      <c r="I27" s="17">
        <v>0.192</v>
      </c>
      <c r="J27" s="108"/>
    </row>
    <row r="28" spans="1:10" x14ac:dyDescent="0.25">
      <c r="A28" s="106">
        <v>3</v>
      </c>
      <c r="B28" s="102" t="s">
        <v>26</v>
      </c>
      <c r="C28" s="25" t="s">
        <v>14</v>
      </c>
      <c r="D28" s="27">
        <f>SUM(D29)</f>
        <v>6.4109999999999996</v>
      </c>
      <c r="E28" s="27">
        <f>SUM(E29)</f>
        <v>5.7009999999999996</v>
      </c>
      <c r="F28" s="27">
        <f t="shared" ref="F28:I28" si="8">SUM(F29)</f>
        <v>0</v>
      </c>
      <c r="G28" s="27">
        <f t="shared" si="8"/>
        <v>0</v>
      </c>
      <c r="H28" s="27">
        <f t="shared" si="8"/>
        <v>0.48</v>
      </c>
      <c r="I28" s="27">
        <f t="shared" si="8"/>
        <v>0.23</v>
      </c>
      <c r="J28" s="126" t="s">
        <v>772</v>
      </c>
    </row>
    <row r="29" spans="1:10" ht="56.25" customHeight="1" x14ac:dyDescent="0.25">
      <c r="A29" s="106"/>
      <c r="B29" s="103"/>
      <c r="C29" s="25">
        <v>2014</v>
      </c>
      <c r="D29" s="27">
        <f>SUM(E29+F29+G29+H29+I29)</f>
        <v>6.4109999999999996</v>
      </c>
      <c r="E29" s="27">
        <f>SUM(E31+E35+E37+E39)</f>
        <v>5.7009999999999996</v>
      </c>
      <c r="F29" s="27">
        <f t="shared" ref="F29:I29" si="9">SUM(F31+F35+F37+F39)</f>
        <v>0</v>
      </c>
      <c r="G29" s="27">
        <f t="shared" si="9"/>
        <v>0</v>
      </c>
      <c r="H29" s="27">
        <f t="shared" si="9"/>
        <v>0.48</v>
      </c>
      <c r="I29" s="27">
        <f t="shared" si="9"/>
        <v>0.23</v>
      </c>
      <c r="J29" s="126"/>
    </row>
    <row r="30" spans="1:10" x14ac:dyDescent="0.25">
      <c r="A30" s="94" t="s">
        <v>27</v>
      </c>
      <c r="B30" s="97" t="s">
        <v>408</v>
      </c>
      <c r="C30" s="5" t="s">
        <v>19</v>
      </c>
      <c r="D30" s="7">
        <f>SUM(D31)</f>
        <v>5.7009999999999996</v>
      </c>
      <c r="E30" s="7">
        <f>SUM(E31)</f>
        <v>5.7009999999999996</v>
      </c>
      <c r="F30" s="7">
        <f t="shared" ref="F30" si="10">SUM(F31)</f>
        <v>0</v>
      </c>
      <c r="G30" s="7">
        <f t="shared" ref="G30" si="11">SUM(G31)</f>
        <v>0</v>
      </c>
      <c r="H30" s="7">
        <f t="shared" ref="H30" si="12">SUM(H31)</f>
        <v>0</v>
      </c>
      <c r="I30" s="7">
        <f t="shared" ref="I30" si="13">SUM(I31)</f>
        <v>0</v>
      </c>
      <c r="J30" s="97" t="s">
        <v>779</v>
      </c>
    </row>
    <row r="31" spans="1:10" ht="33" customHeight="1" x14ac:dyDescent="0.25">
      <c r="A31" s="95"/>
      <c r="B31" s="108"/>
      <c r="C31" s="9">
        <v>2014</v>
      </c>
      <c r="D31" s="17">
        <f>SUM(E31+F31+G31+H31+I31)</f>
        <v>5.7009999999999996</v>
      </c>
      <c r="E31" s="17">
        <f>SUM(E33)</f>
        <v>5.7009999999999996</v>
      </c>
      <c r="F31" s="17">
        <f>SUM(F33)</f>
        <v>0</v>
      </c>
      <c r="G31" s="17">
        <f t="shared" ref="G31:I31" si="14">SUM(G33)</f>
        <v>0</v>
      </c>
      <c r="H31" s="17">
        <f t="shared" si="14"/>
        <v>0</v>
      </c>
      <c r="I31" s="17">
        <f t="shared" si="14"/>
        <v>0</v>
      </c>
      <c r="J31" s="108"/>
    </row>
    <row r="32" spans="1:10" x14ac:dyDescent="0.25">
      <c r="A32" s="94" t="s">
        <v>28</v>
      </c>
      <c r="B32" s="97" t="s">
        <v>29</v>
      </c>
      <c r="C32" s="5" t="s">
        <v>19</v>
      </c>
      <c r="D32" s="7">
        <f>SUM(D33)</f>
        <v>5.7009999999999996</v>
      </c>
      <c r="E32" s="7">
        <f>SUM(E33)</f>
        <v>5.7009999999999996</v>
      </c>
      <c r="F32" s="7">
        <f t="shared" ref="F32:I32" si="15">SUM(F33)</f>
        <v>0</v>
      </c>
      <c r="G32" s="7">
        <f t="shared" si="15"/>
        <v>0</v>
      </c>
      <c r="H32" s="7">
        <f t="shared" si="15"/>
        <v>0</v>
      </c>
      <c r="I32" s="7">
        <f t="shared" si="15"/>
        <v>0</v>
      </c>
      <c r="J32" s="97"/>
    </row>
    <row r="33" spans="1:10" ht="52.5" customHeight="1" x14ac:dyDescent="0.25">
      <c r="A33" s="95"/>
      <c r="B33" s="108"/>
      <c r="C33" s="9">
        <v>2014</v>
      </c>
      <c r="D33" s="17">
        <f>SUM(E33+F33+G33+H33+I33)</f>
        <v>5.7009999999999996</v>
      </c>
      <c r="E33" s="17">
        <v>5.7009999999999996</v>
      </c>
      <c r="F33" s="12"/>
      <c r="G33" s="12"/>
      <c r="H33" s="17">
        <v>0</v>
      </c>
      <c r="I33" s="32"/>
      <c r="J33" s="108"/>
    </row>
    <row r="34" spans="1:10" x14ac:dyDescent="0.25">
      <c r="A34" s="94" t="s">
        <v>30</v>
      </c>
      <c r="B34" s="97" t="s">
        <v>32</v>
      </c>
      <c r="C34" s="5" t="s">
        <v>19</v>
      </c>
      <c r="D34" s="7">
        <f>SUM(D35)</f>
        <v>0.48</v>
      </c>
      <c r="E34" s="7">
        <f>SUM(E35)</f>
        <v>0</v>
      </c>
      <c r="F34" s="7">
        <f t="shared" ref="F34:I34" si="16">SUM(F35)</f>
        <v>0</v>
      </c>
      <c r="G34" s="7">
        <f t="shared" si="16"/>
        <v>0</v>
      </c>
      <c r="H34" s="7">
        <f t="shared" si="16"/>
        <v>0.48</v>
      </c>
      <c r="I34" s="7">
        <f t="shared" si="16"/>
        <v>0</v>
      </c>
      <c r="J34" s="97" t="s">
        <v>33</v>
      </c>
    </row>
    <row r="35" spans="1:10" ht="40.5" customHeight="1" x14ac:dyDescent="0.25">
      <c r="A35" s="95"/>
      <c r="B35" s="108"/>
      <c r="C35" s="9">
        <v>2014</v>
      </c>
      <c r="D35" s="17">
        <f>SUM(E35+F35+G35+H35+I35)</f>
        <v>0.48</v>
      </c>
      <c r="E35" s="11"/>
      <c r="F35" s="12"/>
      <c r="G35" s="12"/>
      <c r="H35" s="17">
        <v>0.48</v>
      </c>
      <c r="I35" s="32"/>
      <c r="J35" s="108"/>
    </row>
    <row r="36" spans="1:10" x14ac:dyDescent="0.25">
      <c r="A36" s="94" t="s">
        <v>31</v>
      </c>
      <c r="B36" s="97" t="s">
        <v>35</v>
      </c>
      <c r="C36" s="5" t="s">
        <v>19</v>
      </c>
      <c r="D36" s="7">
        <f>SUM(D37)</f>
        <v>0.04</v>
      </c>
      <c r="E36" s="7">
        <f>SUM(E37)</f>
        <v>0</v>
      </c>
      <c r="F36" s="7">
        <f t="shared" ref="F36:I36" si="17">SUM(F37)</f>
        <v>0</v>
      </c>
      <c r="G36" s="7">
        <f t="shared" si="17"/>
        <v>0</v>
      </c>
      <c r="H36" s="7">
        <f t="shared" si="17"/>
        <v>0</v>
      </c>
      <c r="I36" s="7">
        <f t="shared" si="17"/>
        <v>0.04</v>
      </c>
      <c r="J36" s="97" t="s">
        <v>409</v>
      </c>
    </row>
    <row r="37" spans="1:10" ht="75.75" customHeight="1" x14ac:dyDescent="0.25">
      <c r="A37" s="95"/>
      <c r="B37" s="108"/>
      <c r="C37" s="9">
        <v>2014</v>
      </c>
      <c r="D37" s="17">
        <f>SUM(E37+F37+G37+H37+I37)</f>
        <v>0.04</v>
      </c>
      <c r="E37" s="17"/>
      <c r="F37" s="17"/>
      <c r="G37" s="17"/>
      <c r="H37" s="17"/>
      <c r="I37" s="59">
        <v>0.04</v>
      </c>
      <c r="J37" s="108"/>
    </row>
    <row r="38" spans="1:10" x14ac:dyDescent="0.25">
      <c r="A38" s="94" t="s">
        <v>34</v>
      </c>
      <c r="B38" s="97" t="s">
        <v>36</v>
      </c>
      <c r="C38" s="5" t="s">
        <v>19</v>
      </c>
      <c r="D38" s="7">
        <f t="shared" ref="D38:I38" si="18">SUM(D39)</f>
        <v>0.19</v>
      </c>
      <c r="E38" s="7">
        <f t="shared" si="18"/>
        <v>0</v>
      </c>
      <c r="F38" s="7">
        <f t="shared" si="18"/>
        <v>0</v>
      </c>
      <c r="G38" s="7">
        <f t="shared" si="18"/>
        <v>0</v>
      </c>
      <c r="H38" s="7">
        <f t="shared" si="18"/>
        <v>0</v>
      </c>
      <c r="I38" s="7">
        <f t="shared" si="18"/>
        <v>0.19</v>
      </c>
      <c r="J38" s="97" t="s">
        <v>551</v>
      </c>
    </row>
    <row r="39" spans="1:10" ht="32.25" customHeight="1" x14ac:dyDescent="0.25">
      <c r="A39" s="95"/>
      <c r="B39" s="108"/>
      <c r="C39" s="9">
        <v>2014</v>
      </c>
      <c r="D39" s="17">
        <f>SUM(E39+F39+G39+H39+I39)</f>
        <v>0.19</v>
      </c>
      <c r="E39" s="17">
        <v>0</v>
      </c>
      <c r="F39" s="12"/>
      <c r="G39" s="12"/>
      <c r="H39" s="12"/>
      <c r="I39" s="59">
        <v>0.19</v>
      </c>
      <c r="J39" s="108"/>
    </row>
    <row r="40" spans="1:10" ht="15" customHeight="1" x14ac:dyDescent="0.25">
      <c r="A40" s="94">
        <v>4</v>
      </c>
      <c r="B40" s="102" t="s">
        <v>37</v>
      </c>
      <c r="C40" s="25" t="s">
        <v>14</v>
      </c>
      <c r="D40" s="27">
        <f t="shared" ref="D40:I40" si="19">SUM(D41:D41)</f>
        <v>7.0000000000000007E-2</v>
      </c>
      <c r="E40" s="27">
        <f t="shared" si="19"/>
        <v>7.0000000000000007E-2</v>
      </c>
      <c r="F40" s="27">
        <f t="shared" si="19"/>
        <v>0</v>
      </c>
      <c r="G40" s="27">
        <f t="shared" si="19"/>
        <v>0</v>
      </c>
      <c r="H40" s="27">
        <f t="shared" si="19"/>
        <v>0</v>
      </c>
      <c r="I40" s="27">
        <f t="shared" si="19"/>
        <v>0</v>
      </c>
      <c r="J40" s="104" t="s">
        <v>815</v>
      </c>
    </row>
    <row r="41" spans="1:10" ht="115.5" customHeight="1" x14ac:dyDescent="0.25">
      <c r="A41" s="95"/>
      <c r="B41" s="103"/>
      <c r="C41" s="25">
        <v>2013</v>
      </c>
      <c r="D41" s="27">
        <f>SUM(E41:I41)</f>
        <v>7.0000000000000007E-2</v>
      </c>
      <c r="E41" s="27">
        <f>SUM(E43)</f>
        <v>7.0000000000000007E-2</v>
      </c>
      <c r="F41" s="27">
        <f t="shared" ref="F41:I41" si="20">SUM(F43)</f>
        <v>0</v>
      </c>
      <c r="G41" s="27">
        <f t="shared" si="20"/>
        <v>0</v>
      </c>
      <c r="H41" s="27">
        <f t="shared" si="20"/>
        <v>0</v>
      </c>
      <c r="I41" s="27">
        <f t="shared" si="20"/>
        <v>0</v>
      </c>
      <c r="J41" s="125"/>
    </row>
    <row r="42" spans="1:10" ht="15" customHeight="1" x14ac:dyDescent="0.25">
      <c r="A42" s="94" t="s">
        <v>38</v>
      </c>
      <c r="B42" s="114" t="s">
        <v>411</v>
      </c>
      <c r="C42" s="5" t="s">
        <v>19</v>
      </c>
      <c r="D42" s="7">
        <f t="shared" ref="D42:I42" si="21">SUM(D43:D43)</f>
        <v>7.0000000000000007E-2</v>
      </c>
      <c r="E42" s="7">
        <f t="shared" si="21"/>
        <v>7.0000000000000007E-2</v>
      </c>
      <c r="F42" s="49">
        <f t="shared" si="21"/>
        <v>0</v>
      </c>
      <c r="G42" s="49">
        <f t="shared" si="21"/>
        <v>0</v>
      </c>
      <c r="H42" s="49">
        <f t="shared" si="21"/>
        <v>0</v>
      </c>
      <c r="I42" s="7">
        <f t="shared" si="21"/>
        <v>0</v>
      </c>
      <c r="J42" s="112"/>
    </row>
    <row r="43" spans="1:10" ht="27.75" customHeight="1" x14ac:dyDescent="0.25">
      <c r="A43" s="95"/>
      <c r="B43" s="115"/>
      <c r="C43" s="9">
        <v>2013</v>
      </c>
      <c r="D43" s="18">
        <f>SUM(E43:I43)</f>
        <v>7.0000000000000007E-2</v>
      </c>
      <c r="E43" s="18">
        <v>7.0000000000000007E-2</v>
      </c>
      <c r="F43" s="10">
        <v>0</v>
      </c>
      <c r="G43" s="10">
        <v>0</v>
      </c>
      <c r="H43" s="10">
        <v>0</v>
      </c>
      <c r="I43" s="18">
        <v>0</v>
      </c>
      <c r="J43" s="113"/>
    </row>
    <row r="44" spans="1:10" ht="15" customHeight="1" x14ac:dyDescent="0.25">
      <c r="A44" s="106">
        <v>5</v>
      </c>
      <c r="B44" s="102" t="s">
        <v>483</v>
      </c>
      <c r="C44" s="25" t="s">
        <v>14</v>
      </c>
      <c r="D44" s="27">
        <f>SUM(D45)</f>
        <v>0</v>
      </c>
      <c r="E44" s="27">
        <f>SUM(E45)</f>
        <v>0</v>
      </c>
      <c r="F44" s="27">
        <f t="shared" ref="F44:I44" si="22">SUM(F45)</f>
        <v>0</v>
      </c>
      <c r="G44" s="27">
        <f t="shared" si="22"/>
        <v>0</v>
      </c>
      <c r="H44" s="27">
        <f t="shared" si="22"/>
        <v>0</v>
      </c>
      <c r="I44" s="27">
        <f t="shared" si="22"/>
        <v>0</v>
      </c>
      <c r="J44" s="104" t="s">
        <v>776</v>
      </c>
    </row>
    <row r="45" spans="1:10" ht="56.25" customHeight="1" x14ac:dyDescent="0.25">
      <c r="A45" s="106"/>
      <c r="B45" s="103"/>
      <c r="C45" s="25">
        <v>2014</v>
      </c>
      <c r="D45" s="27">
        <f>SUM(E45+F45+G45+H45+I45)</f>
        <v>0</v>
      </c>
      <c r="E45" s="27">
        <f>SUM(E47+E49+E51)</f>
        <v>0</v>
      </c>
      <c r="F45" s="27">
        <f>SUM(F47+F49+F51)</f>
        <v>0</v>
      </c>
      <c r="G45" s="27">
        <f>SUM(G47+G49+G51)</f>
        <v>0</v>
      </c>
      <c r="H45" s="27">
        <f>SUM(H47+H49+H51)</f>
        <v>0</v>
      </c>
      <c r="I45" s="27">
        <f>SUM(I47+I49+I51)</f>
        <v>0</v>
      </c>
      <c r="J45" s="105"/>
    </row>
    <row r="46" spans="1:10" ht="15" customHeight="1" x14ac:dyDescent="0.25">
      <c r="A46" s="94" t="s">
        <v>40</v>
      </c>
      <c r="B46" s="112" t="s">
        <v>484</v>
      </c>
      <c r="C46" s="5" t="s">
        <v>19</v>
      </c>
      <c r="D46" s="7">
        <f>SUM(D47)</f>
        <v>0</v>
      </c>
      <c r="E46" s="7">
        <f>SUM(E47)</f>
        <v>0</v>
      </c>
      <c r="F46" s="7">
        <f t="shared" ref="F46:I46" si="23">SUM(F47)</f>
        <v>0</v>
      </c>
      <c r="G46" s="7">
        <f t="shared" si="23"/>
        <v>0</v>
      </c>
      <c r="H46" s="7">
        <f t="shared" si="23"/>
        <v>0</v>
      </c>
      <c r="I46" s="7">
        <f t="shared" si="23"/>
        <v>0</v>
      </c>
      <c r="J46" s="110"/>
    </row>
    <row r="47" spans="1:10" ht="20.25" customHeight="1" x14ac:dyDescent="0.25">
      <c r="A47" s="96"/>
      <c r="B47" s="123"/>
      <c r="C47" s="9">
        <v>2014</v>
      </c>
      <c r="D47" s="11">
        <f t="shared" ref="D47" si="24">SUM(E47+F47+G47+H47+I47)</f>
        <v>0</v>
      </c>
      <c r="E47" s="10">
        <v>0</v>
      </c>
      <c r="F47" s="10"/>
      <c r="G47" s="10"/>
      <c r="H47" s="10"/>
      <c r="I47" s="10"/>
      <c r="J47" s="128"/>
    </row>
    <row r="48" spans="1:10" ht="15" customHeight="1" x14ac:dyDescent="0.25">
      <c r="A48" s="94" t="s">
        <v>41</v>
      </c>
      <c r="B48" s="112" t="s">
        <v>773</v>
      </c>
      <c r="C48" s="5" t="s">
        <v>19</v>
      </c>
      <c r="D48" s="7">
        <f t="shared" ref="D48:I48" si="25">SUM(D49)</f>
        <v>0</v>
      </c>
      <c r="E48" s="7">
        <f t="shared" si="25"/>
        <v>0</v>
      </c>
      <c r="F48" s="7">
        <f t="shared" si="25"/>
        <v>0</v>
      </c>
      <c r="G48" s="7">
        <f t="shared" si="25"/>
        <v>0</v>
      </c>
      <c r="H48" s="7">
        <f t="shared" si="25"/>
        <v>0</v>
      </c>
      <c r="I48" s="7">
        <f t="shared" si="25"/>
        <v>0</v>
      </c>
      <c r="J48" s="110"/>
    </row>
    <row r="49" spans="1:10" x14ac:dyDescent="0.25">
      <c r="A49" s="96"/>
      <c r="B49" s="123"/>
      <c r="C49" s="9">
        <v>2014</v>
      </c>
      <c r="D49" s="11">
        <f t="shared" ref="D49" si="26">SUM(E49+F49+G49+H49+I49)</f>
        <v>0</v>
      </c>
      <c r="E49" s="19">
        <v>0</v>
      </c>
      <c r="F49" s="19"/>
      <c r="G49" s="20"/>
      <c r="H49" s="21"/>
      <c r="I49" s="22"/>
      <c r="J49" s="128"/>
    </row>
    <row r="50" spans="1:10" ht="15" customHeight="1" x14ac:dyDescent="0.25">
      <c r="A50" s="94" t="s">
        <v>754</v>
      </c>
      <c r="B50" s="112" t="s">
        <v>485</v>
      </c>
      <c r="C50" s="5" t="s">
        <v>19</v>
      </c>
      <c r="D50" s="7">
        <f t="shared" ref="D50:I50" si="27">SUM(D51)</f>
        <v>0</v>
      </c>
      <c r="E50" s="7">
        <f t="shared" si="27"/>
        <v>0</v>
      </c>
      <c r="F50" s="7">
        <f t="shared" si="27"/>
        <v>0</v>
      </c>
      <c r="G50" s="7">
        <f t="shared" si="27"/>
        <v>0</v>
      </c>
      <c r="H50" s="7">
        <f t="shared" si="27"/>
        <v>0</v>
      </c>
      <c r="I50" s="7">
        <f t="shared" si="27"/>
        <v>0</v>
      </c>
      <c r="J50" s="110"/>
    </row>
    <row r="51" spans="1:10" x14ac:dyDescent="0.25">
      <c r="A51" s="96"/>
      <c r="B51" s="123"/>
      <c r="C51" s="9">
        <v>2014</v>
      </c>
      <c r="D51" s="11">
        <f t="shared" ref="D51" si="28">SUM(E51+F51+G51+H51+I51)</f>
        <v>0</v>
      </c>
      <c r="E51" s="19">
        <v>0</v>
      </c>
      <c r="F51" s="19"/>
      <c r="G51" s="20"/>
      <c r="H51" s="21"/>
      <c r="I51" s="22"/>
      <c r="J51" s="128"/>
    </row>
    <row r="52" spans="1:10" ht="15" customHeight="1" x14ac:dyDescent="0.25">
      <c r="A52" s="94" t="s">
        <v>565</v>
      </c>
      <c r="B52" s="102" t="s">
        <v>552</v>
      </c>
      <c r="C52" s="25" t="s">
        <v>14</v>
      </c>
      <c r="D52" s="27">
        <f>SUM(D53)</f>
        <v>838.28200000000004</v>
      </c>
      <c r="E52" s="27">
        <f t="shared" ref="E52:I52" si="29">SUM(E53)</f>
        <v>36.725999999999999</v>
      </c>
      <c r="F52" s="27">
        <f t="shared" si="29"/>
        <v>0</v>
      </c>
      <c r="G52" s="27">
        <f t="shared" si="29"/>
        <v>0</v>
      </c>
      <c r="H52" s="27">
        <f t="shared" si="29"/>
        <v>0.35599999999999998</v>
      </c>
      <c r="I52" s="27">
        <f t="shared" si="29"/>
        <v>801.2</v>
      </c>
      <c r="J52" s="104"/>
    </row>
    <row r="53" spans="1:10" ht="56.25" customHeight="1" x14ac:dyDescent="0.25">
      <c r="A53" s="96"/>
      <c r="B53" s="103"/>
      <c r="C53" s="25">
        <v>2015</v>
      </c>
      <c r="D53" s="27">
        <f>SUM(E53:I53)</f>
        <v>838.28200000000004</v>
      </c>
      <c r="E53" s="27">
        <v>36.725999999999999</v>
      </c>
      <c r="F53" s="27">
        <v>0</v>
      </c>
      <c r="G53" s="27">
        <v>0</v>
      </c>
      <c r="H53" s="27">
        <v>0.35599999999999998</v>
      </c>
      <c r="I53" s="27">
        <v>801.2</v>
      </c>
      <c r="J53" s="125"/>
    </row>
    <row r="54" spans="1:10" ht="15" customHeight="1" x14ac:dyDescent="0.25">
      <c r="A54" s="106">
        <v>6</v>
      </c>
      <c r="B54" s="102" t="s">
        <v>39</v>
      </c>
      <c r="C54" s="25" t="s">
        <v>14</v>
      </c>
      <c r="D54" s="27">
        <f t="shared" ref="D54:I54" si="30">SUM(D55:D55)</f>
        <v>0.23600000000000002</v>
      </c>
      <c r="E54" s="27">
        <f t="shared" si="30"/>
        <v>0.23600000000000002</v>
      </c>
      <c r="F54" s="27">
        <f t="shared" si="30"/>
        <v>0</v>
      </c>
      <c r="G54" s="27">
        <f t="shared" si="30"/>
        <v>0</v>
      </c>
      <c r="H54" s="27">
        <f t="shared" si="30"/>
        <v>0</v>
      </c>
      <c r="I54" s="27">
        <f t="shared" si="30"/>
        <v>0</v>
      </c>
      <c r="J54" s="104" t="s">
        <v>816</v>
      </c>
    </row>
    <row r="55" spans="1:10" ht="75.75" customHeight="1" x14ac:dyDescent="0.25">
      <c r="A55" s="106"/>
      <c r="B55" s="103"/>
      <c r="C55" s="25">
        <v>2013</v>
      </c>
      <c r="D55" s="27">
        <f>SUM(E55:I55)</f>
        <v>0.23600000000000002</v>
      </c>
      <c r="E55" s="27">
        <f>SUM(E57+E59+E61+E63+E65)</f>
        <v>0.23600000000000002</v>
      </c>
      <c r="F55" s="27">
        <f t="shared" ref="F55:I55" si="31">SUM(F57+F59+F61+F63+F65)</f>
        <v>0</v>
      </c>
      <c r="G55" s="27">
        <f t="shared" si="31"/>
        <v>0</v>
      </c>
      <c r="H55" s="27">
        <f t="shared" si="31"/>
        <v>0</v>
      </c>
      <c r="I55" s="27">
        <f t="shared" si="31"/>
        <v>0</v>
      </c>
      <c r="J55" s="125"/>
    </row>
    <row r="56" spans="1:10" x14ac:dyDescent="0.25">
      <c r="A56" s="106" t="s">
        <v>777</v>
      </c>
      <c r="B56" s="124" t="s">
        <v>412</v>
      </c>
      <c r="C56" s="5" t="s">
        <v>19</v>
      </c>
      <c r="D56" s="7">
        <f t="shared" ref="D56:I56" si="32">SUM(D57:D57)</f>
        <v>3.7999999999999999E-2</v>
      </c>
      <c r="E56" s="7">
        <f t="shared" si="32"/>
        <v>3.7999999999999999E-2</v>
      </c>
      <c r="F56" s="7">
        <f t="shared" si="32"/>
        <v>0</v>
      </c>
      <c r="G56" s="7">
        <f t="shared" si="32"/>
        <v>0</v>
      </c>
      <c r="H56" s="7">
        <f t="shared" si="32"/>
        <v>0</v>
      </c>
      <c r="I56" s="7">
        <f t="shared" si="32"/>
        <v>0</v>
      </c>
      <c r="J56" s="109"/>
    </row>
    <row r="57" spans="1:10" ht="30" customHeight="1" x14ac:dyDescent="0.25">
      <c r="A57" s="106"/>
      <c r="B57" s="124"/>
      <c r="C57" s="9">
        <v>2013</v>
      </c>
      <c r="D57" s="18">
        <f>SUM(E57:I57)</f>
        <v>3.7999999999999999E-2</v>
      </c>
      <c r="E57" s="18">
        <v>3.7999999999999999E-2</v>
      </c>
      <c r="F57" s="10">
        <v>0</v>
      </c>
      <c r="G57" s="10">
        <v>0</v>
      </c>
      <c r="H57" s="10">
        <v>0</v>
      </c>
      <c r="I57" s="10">
        <v>0</v>
      </c>
      <c r="J57" s="109"/>
    </row>
    <row r="58" spans="1:10" x14ac:dyDescent="0.25">
      <c r="A58" s="106" t="s">
        <v>43</v>
      </c>
      <c r="B58" s="109" t="s">
        <v>413</v>
      </c>
      <c r="C58" s="5" t="s">
        <v>19</v>
      </c>
      <c r="D58" s="7">
        <f t="shared" ref="D58:I58" si="33">SUM(D59:D59)</f>
        <v>0.14000000000000001</v>
      </c>
      <c r="E58" s="7">
        <f t="shared" si="33"/>
        <v>0.14000000000000001</v>
      </c>
      <c r="F58" s="49">
        <f t="shared" si="33"/>
        <v>0</v>
      </c>
      <c r="G58" s="49">
        <f t="shared" si="33"/>
        <v>0</v>
      </c>
      <c r="H58" s="49">
        <f t="shared" si="33"/>
        <v>0</v>
      </c>
      <c r="I58" s="49">
        <f t="shared" si="33"/>
        <v>0</v>
      </c>
      <c r="J58" s="109"/>
    </row>
    <row r="59" spans="1:10" ht="19.5" customHeight="1" x14ac:dyDescent="0.25">
      <c r="A59" s="106"/>
      <c r="B59" s="109"/>
      <c r="C59" s="9">
        <v>2013</v>
      </c>
      <c r="D59" s="18">
        <f t="shared" ref="D59:D63" si="34">SUM(E59:I59)</f>
        <v>0.14000000000000001</v>
      </c>
      <c r="E59" s="18">
        <v>0.14000000000000001</v>
      </c>
      <c r="F59" s="10">
        <v>0</v>
      </c>
      <c r="G59" s="10">
        <v>0</v>
      </c>
      <c r="H59" s="10">
        <v>0</v>
      </c>
      <c r="I59" s="10">
        <v>0</v>
      </c>
      <c r="J59" s="109"/>
    </row>
    <row r="60" spans="1:10" x14ac:dyDescent="0.25">
      <c r="A60" s="137" t="s">
        <v>44</v>
      </c>
      <c r="B60" s="109" t="s">
        <v>414</v>
      </c>
      <c r="C60" s="5" t="s">
        <v>19</v>
      </c>
      <c r="D60" s="7">
        <f t="shared" ref="D60:I60" si="35">SUM(D61:D61)</f>
        <v>1.4999999999999999E-2</v>
      </c>
      <c r="E60" s="7">
        <f t="shared" si="35"/>
        <v>1.4999999999999999E-2</v>
      </c>
      <c r="F60" s="49">
        <f t="shared" si="35"/>
        <v>0</v>
      </c>
      <c r="G60" s="49">
        <f t="shared" si="35"/>
        <v>0</v>
      </c>
      <c r="H60" s="49">
        <f t="shared" si="35"/>
        <v>0</v>
      </c>
      <c r="I60" s="49">
        <f t="shared" si="35"/>
        <v>0</v>
      </c>
      <c r="J60" s="109"/>
    </row>
    <row r="61" spans="1:10" x14ac:dyDescent="0.25">
      <c r="A61" s="106"/>
      <c r="B61" s="109"/>
      <c r="C61" s="9">
        <v>2013</v>
      </c>
      <c r="D61" s="18">
        <f>SUM(E61:I61)</f>
        <v>1.4999999999999999E-2</v>
      </c>
      <c r="E61" s="18">
        <v>1.4999999999999999E-2</v>
      </c>
      <c r="F61" s="10">
        <v>0</v>
      </c>
      <c r="G61" s="10">
        <v>0</v>
      </c>
      <c r="H61" s="10">
        <v>0</v>
      </c>
      <c r="I61" s="10">
        <v>0</v>
      </c>
      <c r="J61" s="109"/>
    </row>
    <row r="62" spans="1:10" x14ac:dyDescent="0.25">
      <c r="A62" s="106" t="s">
        <v>45</v>
      </c>
      <c r="B62" s="124" t="s">
        <v>415</v>
      </c>
      <c r="C62" s="5" t="s">
        <v>19</v>
      </c>
      <c r="D62" s="7">
        <f>SUM(D63:D63)</f>
        <v>0.01</v>
      </c>
      <c r="E62" s="7">
        <f>SUM(E63:E63)</f>
        <v>0.01</v>
      </c>
      <c r="F62" s="49">
        <f>SUM(F63:F63)</f>
        <v>0</v>
      </c>
      <c r="G62" s="49">
        <f t="shared" ref="G62:H62" si="36">SUM(G63:G63)</f>
        <v>0</v>
      </c>
      <c r="H62" s="49">
        <f t="shared" si="36"/>
        <v>0</v>
      </c>
      <c r="I62" s="49">
        <f>SUM(I63:J63)</f>
        <v>0</v>
      </c>
      <c r="J62" s="109"/>
    </row>
    <row r="63" spans="1:10" x14ac:dyDescent="0.25">
      <c r="A63" s="106"/>
      <c r="B63" s="124"/>
      <c r="C63" s="9">
        <v>2013</v>
      </c>
      <c r="D63" s="18">
        <f t="shared" si="34"/>
        <v>0.01</v>
      </c>
      <c r="E63" s="18">
        <v>0.01</v>
      </c>
      <c r="F63" s="10">
        <v>0</v>
      </c>
      <c r="G63" s="10">
        <v>0</v>
      </c>
      <c r="H63" s="10">
        <v>0</v>
      </c>
      <c r="I63" s="10">
        <v>0</v>
      </c>
      <c r="J63" s="109"/>
    </row>
    <row r="64" spans="1:10" x14ac:dyDescent="0.25">
      <c r="A64" s="106" t="s">
        <v>501</v>
      </c>
      <c r="B64" s="109" t="s">
        <v>416</v>
      </c>
      <c r="C64" s="5" t="s">
        <v>19</v>
      </c>
      <c r="D64" s="7">
        <f t="shared" ref="D64:I64" si="37">SUM(D65:D65)</f>
        <v>3.3000000000000002E-2</v>
      </c>
      <c r="E64" s="7">
        <f t="shared" si="37"/>
        <v>3.3000000000000002E-2</v>
      </c>
      <c r="F64" s="49">
        <f t="shared" si="37"/>
        <v>0</v>
      </c>
      <c r="G64" s="49">
        <f t="shared" si="37"/>
        <v>0</v>
      </c>
      <c r="H64" s="49">
        <f t="shared" si="37"/>
        <v>0</v>
      </c>
      <c r="I64" s="53">
        <f t="shared" si="37"/>
        <v>0</v>
      </c>
      <c r="J64" s="109"/>
    </row>
    <row r="65" spans="1:10" ht="29.25" customHeight="1" x14ac:dyDescent="0.25">
      <c r="A65" s="106"/>
      <c r="B65" s="109"/>
      <c r="C65" s="9">
        <v>2013</v>
      </c>
      <c r="D65" s="18">
        <f>SUM(E65:I65)</f>
        <v>3.3000000000000002E-2</v>
      </c>
      <c r="E65" s="18">
        <v>3.3000000000000002E-2</v>
      </c>
      <c r="F65" s="10">
        <v>0</v>
      </c>
      <c r="G65" s="10">
        <v>0</v>
      </c>
      <c r="H65" s="10">
        <v>0</v>
      </c>
      <c r="I65" s="10">
        <v>0</v>
      </c>
      <c r="J65" s="109"/>
    </row>
    <row r="66" spans="1:10" ht="15" customHeight="1" x14ac:dyDescent="0.25">
      <c r="A66" s="106">
        <v>7</v>
      </c>
      <c r="B66" s="102" t="s">
        <v>497</v>
      </c>
      <c r="C66" s="25" t="s">
        <v>14</v>
      </c>
      <c r="D66" s="27">
        <f>SUM(D67)</f>
        <v>0.61499999999999999</v>
      </c>
      <c r="E66" s="27">
        <f>SUM(E67)</f>
        <v>0.61499999999999999</v>
      </c>
      <c r="F66" s="27">
        <f t="shared" ref="F66:I66" si="38">SUM(F67)</f>
        <v>0</v>
      </c>
      <c r="G66" s="27">
        <f t="shared" si="38"/>
        <v>0</v>
      </c>
      <c r="H66" s="27">
        <f t="shared" si="38"/>
        <v>0</v>
      </c>
      <c r="I66" s="27">
        <f t="shared" si="38"/>
        <v>0</v>
      </c>
      <c r="J66" s="114" t="s">
        <v>553</v>
      </c>
    </row>
    <row r="67" spans="1:10" ht="42" customHeight="1" x14ac:dyDescent="0.25">
      <c r="A67" s="106"/>
      <c r="B67" s="103"/>
      <c r="C67" s="25">
        <v>2014</v>
      </c>
      <c r="D67" s="27">
        <f>SUM(E67+F67+G67+H67+I67)</f>
        <v>0.61499999999999999</v>
      </c>
      <c r="E67" s="27">
        <f>SUM(E69+E71+E73)</f>
        <v>0.61499999999999999</v>
      </c>
      <c r="F67" s="27">
        <f>SUM(F69+F71+F73)</f>
        <v>0</v>
      </c>
      <c r="G67" s="27">
        <f>SUM(G69+G71+G73)</f>
        <v>0</v>
      </c>
      <c r="H67" s="27">
        <f>SUM(H69+H71+H73)</f>
        <v>0</v>
      </c>
      <c r="I67" s="27">
        <f>SUM(I69+I71+I73)</f>
        <v>0</v>
      </c>
      <c r="J67" s="115"/>
    </row>
    <row r="68" spans="1:10" x14ac:dyDescent="0.25">
      <c r="A68" s="94" t="s">
        <v>47</v>
      </c>
      <c r="B68" s="112" t="s">
        <v>498</v>
      </c>
      <c r="C68" s="5" t="s">
        <v>19</v>
      </c>
      <c r="D68" s="7">
        <f>SUM(D69)</f>
        <v>3.0000000000000001E-3</v>
      </c>
      <c r="E68" s="7">
        <f>SUM(E69)</f>
        <v>3.0000000000000001E-3</v>
      </c>
      <c r="F68" s="7">
        <f t="shared" ref="F68:I68" si="39">SUM(F69)</f>
        <v>0</v>
      </c>
      <c r="G68" s="7">
        <f t="shared" si="39"/>
        <v>0</v>
      </c>
      <c r="H68" s="7">
        <f t="shared" si="39"/>
        <v>0</v>
      </c>
      <c r="I68" s="7">
        <f t="shared" si="39"/>
        <v>0</v>
      </c>
      <c r="J68" s="110"/>
    </row>
    <row r="69" spans="1:10" ht="30.75" customHeight="1" x14ac:dyDescent="0.25">
      <c r="A69" s="95"/>
      <c r="B69" s="113"/>
      <c r="C69" s="9">
        <v>2014</v>
      </c>
      <c r="D69" s="11">
        <f t="shared" ref="D69" si="40">SUM(E69+F69+G69+H69+I69)</f>
        <v>3.0000000000000001E-3</v>
      </c>
      <c r="E69" s="18">
        <v>3.0000000000000001E-3</v>
      </c>
      <c r="F69" s="10"/>
      <c r="G69" s="10"/>
      <c r="H69" s="10"/>
      <c r="I69" s="10"/>
      <c r="J69" s="111"/>
    </row>
    <row r="70" spans="1:10" x14ac:dyDescent="0.25">
      <c r="A70" s="94" t="s">
        <v>48</v>
      </c>
      <c r="B70" s="112" t="s">
        <v>499</v>
      </c>
      <c r="C70" s="5" t="s">
        <v>19</v>
      </c>
      <c r="D70" s="7">
        <f t="shared" ref="D70:I70" si="41">SUM(D71)</f>
        <v>0.06</v>
      </c>
      <c r="E70" s="7">
        <f t="shared" si="41"/>
        <v>0.06</v>
      </c>
      <c r="F70" s="7">
        <f t="shared" si="41"/>
        <v>0</v>
      </c>
      <c r="G70" s="7">
        <f t="shared" si="41"/>
        <v>0</v>
      </c>
      <c r="H70" s="7">
        <f t="shared" si="41"/>
        <v>0</v>
      </c>
      <c r="I70" s="7">
        <f t="shared" si="41"/>
        <v>0</v>
      </c>
      <c r="J70" s="110"/>
    </row>
    <row r="71" spans="1:10" ht="18.75" customHeight="1" x14ac:dyDescent="0.25">
      <c r="A71" s="95"/>
      <c r="B71" s="113"/>
      <c r="C71" s="9">
        <v>2014</v>
      </c>
      <c r="D71" s="11">
        <f t="shared" ref="D71:D73" si="42">SUM(E71+F71+G71+H71+I71)</f>
        <v>0.06</v>
      </c>
      <c r="E71" s="18">
        <v>0.06</v>
      </c>
      <c r="F71" s="10"/>
      <c r="G71" s="10"/>
      <c r="H71" s="10"/>
      <c r="I71" s="10"/>
      <c r="J71" s="111"/>
    </row>
    <row r="72" spans="1:10" x14ac:dyDescent="0.25">
      <c r="A72" s="94" t="s">
        <v>49</v>
      </c>
      <c r="B72" s="112" t="s">
        <v>500</v>
      </c>
      <c r="C72" s="5" t="s">
        <v>19</v>
      </c>
      <c r="D72" s="7">
        <f t="shared" ref="D72:I72" si="43">SUM(D73)</f>
        <v>0.55200000000000005</v>
      </c>
      <c r="E72" s="7">
        <f t="shared" si="43"/>
        <v>0.55200000000000005</v>
      </c>
      <c r="F72" s="7">
        <f t="shared" si="43"/>
        <v>0</v>
      </c>
      <c r="G72" s="7">
        <f t="shared" si="43"/>
        <v>0</v>
      </c>
      <c r="H72" s="7">
        <f t="shared" si="43"/>
        <v>0</v>
      </c>
      <c r="I72" s="7">
        <f t="shared" si="43"/>
        <v>0</v>
      </c>
      <c r="J72" s="110"/>
    </row>
    <row r="73" spans="1:10" ht="20.25" customHeight="1" x14ac:dyDescent="0.25">
      <c r="A73" s="95"/>
      <c r="B73" s="113"/>
      <c r="C73" s="9">
        <v>2014</v>
      </c>
      <c r="D73" s="11">
        <f t="shared" si="42"/>
        <v>0.55200000000000005</v>
      </c>
      <c r="E73" s="18">
        <v>0.55200000000000005</v>
      </c>
      <c r="F73" s="10"/>
      <c r="G73" s="10"/>
      <c r="H73" s="10"/>
      <c r="I73" s="10"/>
      <c r="J73" s="111"/>
    </row>
    <row r="74" spans="1:10" ht="15" customHeight="1" x14ac:dyDescent="0.25">
      <c r="A74" s="106">
        <v>8</v>
      </c>
      <c r="B74" s="102" t="s">
        <v>42</v>
      </c>
      <c r="C74" s="25" t="s">
        <v>14</v>
      </c>
      <c r="D74" s="27">
        <f t="shared" ref="D74:I74" si="44">SUM(D75:D75)</f>
        <v>10.045000000000002</v>
      </c>
      <c r="E74" s="27">
        <f t="shared" si="44"/>
        <v>4.0720000000000001</v>
      </c>
      <c r="F74" s="27">
        <f t="shared" si="44"/>
        <v>0</v>
      </c>
      <c r="G74" s="27">
        <f t="shared" si="44"/>
        <v>0</v>
      </c>
      <c r="H74" s="27">
        <f t="shared" si="44"/>
        <v>0</v>
      </c>
      <c r="I74" s="27">
        <f t="shared" si="44"/>
        <v>5.9730000000000008</v>
      </c>
      <c r="J74" s="104" t="s">
        <v>817</v>
      </c>
    </row>
    <row r="75" spans="1:10" ht="123" customHeight="1" x14ac:dyDescent="0.25">
      <c r="A75" s="106"/>
      <c r="B75" s="103"/>
      <c r="C75" s="25">
        <v>2013</v>
      </c>
      <c r="D75" s="27">
        <f>SUM(E75:I75)</f>
        <v>10.045000000000002</v>
      </c>
      <c r="E75" s="27">
        <f>SUM(E77+E79+E81+E83)</f>
        <v>4.0720000000000001</v>
      </c>
      <c r="F75" s="27">
        <f>SUM(F77+F79+F81+F83)</f>
        <v>0</v>
      </c>
      <c r="G75" s="27">
        <f>SUM(G77+G79+G81+G83)</f>
        <v>0</v>
      </c>
      <c r="H75" s="27">
        <f>SUM(H77+H79+H81+H83)</f>
        <v>0</v>
      </c>
      <c r="I75" s="27">
        <f>SUM(I77+I79+I81+I83)</f>
        <v>5.9730000000000008</v>
      </c>
      <c r="J75" s="125"/>
    </row>
    <row r="76" spans="1:10" x14ac:dyDescent="0.25">
      <c r="A76" s="106" t="s">
        <v>59</v>
      </c>
      <c r="B76" s="109" t="s">
        <v>417</v>
      </c>
      <c r="C76" s="5" t="s">
        <v>19</v>
      </c>
      <c r="D76" s="7">
        <f t="shared" ref="D76:I76" si="45">SUM(D77:D77)</f>
        <v>0.11</v>
      </c>
      <c r="E76" s="7">
        <f t="shared" si="45"/>
        <v>0</v>
      </c>
      <c r="F76" s="49">
        <f t="shared" si="45"/>
        <v>0</v>
      </c>
      <c r="G76" s="49">
        <f t="shared" si="45"/>
        <v>0</v>
      </c>
      <c r="H76" s="49">
        <f t="shared" si="45"/>
        <v>0</v>
      </c>
      <c r="I76" s="49">
        <f t="shared" si="45"/>
        <v>0.11</v>
      </c>
      <c r="J76" s="109"/>
    </row>
    <row r="77" spans="1:10" ht="19.5" customHeight="1" x14ac:dyDescent="0.25">
      <c r="A77" s="106"/>
      <c r="B77" s="109"/>
      <c r="C77" s="9">
        <v>2013</v>
      </c>
      <c r="D77" s="18">
        <f>SUM(E77:I77)</f>
        <v>0.11</v>
      </c>
      <c r="E77" s="18">
        <v>0</v>
      </c>
      <c r="F77" s="10">
        <v>0</v>
      </c>
      <c r="G77" s="10">
        <v>0</v>
      </c>
      <c r="H77" s="10">
        <v>0</v>
      </c>
      <c r="I77" s="10">
        <v>0.11</v>
      </c>
      <c r="J77" s="109"/>
    </row>
    <row r="78" spans="1:10" x14ac:dyDescent="0.25">
      <c r="A78" s="137" t="s">
        <v>60</v>
      </c>
      <c r="B78" s="124" t="s">
        <v>418</v>
      </c>
      <c r="C78" s="5" t="s">
        <v>14</v>
      </c>
      <c r="D78" s="7">
        <f>SUM(D79:D79)</f>
        <v>0.13</v>
      </c>
      <c r="E78" s="7">
        <f>SUM(E79:E79)</f>
        <v>0.13</v>
      </c>
      <c r="F78" s="49">
        <f>SUM(F79:F79)</f>
        <v>0</v>
      </c>
      <c r="G78" s="49">
        <f>SUM(G79)</f>
        <v>0</v>
      </c>
      <c r="H78" s="49">
        <f>SUM(H79)</f>
        <v>0</v>
      </c>
      <c r="I78" s="49">
        <f>SUM(I79:J79)</f>
        <v>0</v>
      </c>
      <c r="J78" s="109"/>
    </row>
    <row r="79" spans="1:10" x14ac:dyDescent="0.25">
      <c r="A79" s="106"/>
      <c r="B79" s="124"/>
      <c r="C79" s="9">
        <v>2013</v>
      </c>
      <c r="D79" s="18">
        <f>SUM(E79:I79)</f>
        <v>0.13</v>
      </c>
      <c r="E79" s="18">
        <v>0.13</v>
      </c>
      <c r="F79" s="10">
        <v>0</v>
      </c>
      <c r="G79" s="10">
        <v>0</v>
      </c>
      <c r="H79" s="10">
        <v>0</v>
      </c>
      <c r="I79" s="10">
        <v>0</v>
      </c>
      <c r="J79" s="109"/>
    </row>
    <row r="80" spans="1:10" x14ac:dyDescent="0.25">
      <c r="A80" s="106" t="s">
        <v>61</v>
      </c>
      <c r="B80" s="109" t="s">
        <v>419</v>
      </c>
      <c r="C80" s="5" t="s">
        <v>19</v>
      </c>
      <c r="D80" s="7">
        <f t="shared" ref="D80:I80" si="46">SUM(D81:D81)</f>
        <v>0.01</v>
      </c>
      <c r="E80" s="7">
        <f t="shared" si="46"/>
        <v>0.01</v>
      </c>
      <c r="F80" s="49">
        <f t="shared" si="46"/>
        <v>0</v>
      </c>
      <c r="G80" s="49">
        <f t="shared" si="46"/>
        <v>0</v>
      </c>
      <c r="H80" s="49">
        <f t="shared" si="46"/>
        <v>0</v>
      </c>
      <c r="I80" s="49">
        <f t="shared" si="46"/>
        <v>0</v>
      </c>
      <c r="J80" s="109"/>
    </row>
    <row r="81" spans="1:10" ht="18.75" customHeight="1" x14ac:dyDescent="0.25">
      <c r="A81" s="106"/>
      <c r="B81" s="109"/>
      <c r="C81" s="9">
        <v>2013</v>
      </c>
      <c r="D81" s="18">
        <f t="shared" ref="D81:D83" si="47">SUM(E81:I81)</f>
        <v>0.01</v>
      </c>
      <c r="E81" s="18">
        <v>0.01</v>
      </c>
      <c r="F81" s="10">
        <v>0</v>
      </c>
      <c r="G81" s="10">
        <v>0</v>
      </c>
      <c r="H81" s="10">
        <v>0</v>
      </c>
      <c r="I81" s="10">
        <v>0</v>
      </c>
      <c r="J81" s="109"/>
    </row>
    <row r="82" spans="1:10" x14ac:dyDescent="0.25">
      <c r="A82" s="106" t="s">
        <v>63</v>
      </c>
      <c r="B82" s="109" t="s">
        <v>420</v>
      </c>
      <c r="C82" s="5" t="s">
        <v>19</v>
      </c>
      <c r="D82" s="7">
        <f t="shared" ref="D82:I82" si="48">SUM(D83:D83)</f>
        <v>9.7949999999999999</v>
      </c>
      <c r="E82" s="7">
        <f t="shared" si="48"/>
        <v>3.9319999999999999</v>
      </c>
      <c r="F82" s="49">
        <f t="shared" si="48"/>
        <v>0</v>
      </c>
      <c r="G82" s="49">
        <f t="shared" si="48"/>
        <v>0</v>
      </c>
      <c r="H82" s="49">
        <f t="shared" si="48"/>
        <v>0</v>
      </c>
      <c r="I82" s="7">
        <f t="shared" si="48"/>
        <v>5.8630000000000004</v>
      </c>
      <c r="J82" s="109"/>
    </row>
    <row r="83" spans="1:10" x14ac:dyDescent="0.25">
      <c r="A83" s="106"/>
      <c r="B83" s="109"/>
      <c r="C83" s="9">
        <v>2013</v>
      </c>
      <c r="D83" s="18">
        <f t="shared" si="47"/>
        <v>9.7949999999999999</v>
      </c>
      <c r="E83" s="18">
        <v>3.9319999999999999</v>
      </c>
      <c r="F83" s="10">
        <v>0</v>
      </c>
      <c r="G83" s="10">
        <v>0</v>
      </c>
      <c r="H83" s="10">
        <v>0</v>
      </c>
      <c r="I83" s="18">
        <v>5.8630000000000004</v>
      </c>
      <c r="J83" s="109"/>
    </row>
    <row r="84" spans="1:10" ht="15" customHeight="1" x14ac:dyDescent="0.25">
      <c r="A84" s="94">
        <v>9</v>
      </c>
      <c r="B84" s="102" t="s">
        <v>502</v>
      </c>
      <c r="C84" s="25" t="s">
        <v>14</v>
      </c>
      <c r="D84" s="27">
        <f>SUM(D85)</f>
        <v>0.79800000000000004</v>
      </c>
      <c r="E84" s="27">
        <f>SUM(E85)</f>
        <v>0.79800000000000004</v>
      </c>
      <c r="F84" s="27">
        <f t="shared" ref="F84:I84" si="49">SUM(F85)</f>
        <v>0</v>
      </c>
      <c r="G84" s="27">
        <f t="shared" si="49"/>
        <v>0</v>
      </c>
      <c r="H84" s="27">
        <f t="shared" si="49"/>
        <v>0</v>
      </c>
      <c r="I84" s="27">
        <f t="shared" si="49"/>
        <v>0</v>
      </c>
      <c r="J84" s="104" t="s">
        <v>553</v>
      </c>
    </row>
    <row r="85" spans="1:10" ht="72.75" customHeight="1" x14ac:dyDescent="0.25">
      <c r="A85" s="95"/>
      <c r="B85" s="103"/>
      <c r="C85" s="25">
        <v>2014</v>
      </c>
      <c r="D85" s="27">
        <f>SUM(E85+F85+G85+H85+I85)</f>
        <v>0.79800000000000004</v>
      </c>
      <c r="E85" s="27">
        <f>SUM(E87+E89+E91)</f>
        <v>0.79800000000000004</v>
      </c>
      <c r="F85" s="27">
        <f>SUM(F87+F89+F91)</f>
        <v>0</v>
      </c>
      <c r="G85" s="27">
        <f>SUM(G87+G89+G91)</f>
        <v>0</v>
      </c>
      <c r="H85" s="27">
        <f>SUM(H87+H89+H91)</f>
        <v>0</v>
      </c>
      <c r="I85" s="27">
        <f>SUM(I87+I89+I91)</f>
        <v>0</v>
      </c>
      <c r="J85" s="125"/>
    </row>
    <row r="86" spans="1:10" x14ac:dyDescent="0.25">
      <c r="A86" s="94" t="s">
        <v>65</v>
      </c>
      <c r="B86" s="112" t="s">
        <v>503</v>
      </c>
      <c r="C86" s="5" t="s">
        <v>19</v>
      </c>
      <c r="D86" s="7">
        <f>SUM(D87)</f>
        <v>0</v>
      </c>
      <c r="E86" s="7">
        <f>SUM(E87)</f>
        <v>0</v>
      </c>
      <c r="F86" s="7">
        <f t="shared" ref="F86:I86" si="50">SUM(F87)</f>
        <v>0</v>
      </c>
      <c r="G86" s="7">
        <f t="shared" si="50"/>
        <v>0</v>
      </c>
      <c r="H86" s="7">
        <f t="shared" si="50"/>
        <v>0</v>
      </c>
      <c r="I86" s="7">
        <f t="shared" si="50"/>
        <v>0</v>
      </c>
      <c r="J86" s="110"/>
    </row>
    <row r="87" spans="1:10" ht="29.25" customHeight="1" x14ac:dyDescent="0.25">
      <c r="A87" s="95"/>
      <c r="B87" s="113"/>
      <c r="C87" s="9">
        <v>2014</v>
      </c>
      <c r="D87" s="11">
        <f t="shared" ref="D87:D91" si="51">SUM(E87+F87+G87+H87+I87)</f>
        <v>0</v>
      </c>
      <c r="E87" s="18">
        <v>0</v>
      </c>
      <c r="F87" s="10"/>
      <c r="G87" s="10"/>
      <c r="H87" s="10"/>
      <c r="I87" s="18"/>
      <c r="J87" s="111"/>
    </row>
    <row r="88" spans="1:10" x14ac:dyDescent="0.25">
      <c r="A88" s="94" t="s">
        <v>67</v>
      </c>
      <c r="B88" s="112" t="s">
        <v>504</v>
      </c>
      <c r="C88" s="5" t="s">
        <v>19</v>
      </c>
      <c r="D88" s="7">
        <f t="shared" ref="D88:I88" si="52">SUM(D89)</f>
        <v>0.79800000000000004</v>
      </c>
      <c r="E88" s="7">
        <f t="shared" si="52"/>
        <v>0.79800000000000004</v>
      </c>
      <c r="F88" s="7">
        <f t="shared" si="52"/>
        <v>0</v>
      </c>
      <c r="G88" s="7">
        <f t="shared" si="52"/>
        <v>0</v>
      </c>
      <c r="H88" s="7">
        <f t="shared" si="52"/>
        <v>0</v>
      </c>
      <c r="I88" s="7">
        <f t="shared" si="52"/>
        <v>0</v>
      </c>
      <c r="J88" s="110"/>
    </row>
    <row r="89" spans="1:10" ht="20.25" customHeight="1" x14ac:dyDescent="0.25">
      <c r="A89" s="95"/>
      <c r="B89" s="113"/>
      <c r="C89" s="9">
        <v>2014</v>
      </c>
      <c r="D89" s="17">
        <f t="shared" si="51"/>
        <v>0.79800000000000004</v>
      </c>
      <c r="E89" s="18">
        <v>0.79800000000000004</v>
      </c>
      <c r="F89" s="10"/>
      <c r="G89" s="10"/>
      <c r="H89" s="10"/>
      <c r="I89" s="18"/>
      <c r="J89" s="111"/>
    </row>
    <row r="90" spans="1:10" x14ac:dyDescent="0.25">
      <c r="A90" s="94" t="s">
        <v>69</v>
      </c>
      <c r="B90" s="112" t="s">
        <v>505</v>
      </c>
      <c r="C90" s="5" t="s">
        <v>19</v>
      </c>
      <c r="D90" s="7">
        <f t="shared" ref="D90:I90" si="53">SUM(D91)</f>
        <v>0</v>
      </c>
      <c r="E90" s="7">
        <f t="shared" si="53"/>
        <v>0</v>
      </c>
      <c r="F90" s="7">
        <f t="shared" si="53"/>
        <v>0</v>
      </c>
      <c r="G90" s="7">
        <f t="shared" si="53"/>
        <v>0</v>
      </c>
      <c r="H90" s="7">
        <f t="shared" si="53"/>
        <v>0</v>
      </c>
      <c r="I90" s="7">
        <f t="shared" si="53"/>
        <v>0</v>
      </c>
      <c r="J90" s="110"/>
    </row>
    <row r="91" spans="1:10" ht="54" customHeight="1" x14ac:dyDescent="0.25">
      <c r="A91" s="95"/>
      <c r="B91" s="113"/>
      <c r="C91" s="9">
        <v>2014</v>
      </c>
      <c r="D91" s="11">
        <f t="shared" si="51"/>
        <v>0</v>
      </c>
      <c r="E91" s="18"/>
      <c r="F91" s="10"/>
      <c r="G91" s="10"/>
      <c r="H91" s="10"/>
      <c r="I91" s="18"/>
      <c r="J91" s="111"/>
    </row>
    <row r="92" spans="1:10" ht="18" customHeight="1" x14ac:dyDescent="0.25">
      <c r="A92" s="94" t="s">
        <v>566</v>
      </c>
      <c r="B92" s="102" t="s">
        <v>771</v>
      </c>
      <c r="C92" s="25" t="s">
        <v>14</v>
      </c>
      <c r="D92" s="27">
        <f>SUM(D93)</f>
        <v>10.702999999999999</v>
      </c>
      <c r="E92" s="27">
        <f t="shared" ref="E92" si="54">SUM(E93)</f>
        <v>7.2309999999999999</v>
      </c>
      <c r="F92" s="27">
        <f t="shared" ref="F92" si="55">SUM(F93)</f>
        <v>1.472</v>
      </c>
      <c r="G92" s="27">
        <f t="shared" ref="G92" si="56">SUM(G93)</f>
        <v>0</v>
      </c>
      <c r="H92" s="27">
        <f t="shared" ref="H92" si="57">SUM(H93)</f>
        <v>2</v>
      </c>
      <c r="I92" s="27">
        <f t="shared" ref="I92" si="58">SUM(I93)</f>
        <v>0</v>
      </c>
      <c r="J92" s="104"/>
    </row>
    <row r="93" spans="1:10" ht="70.5" customHeight="1" x14ac:dyDescent="0.25">
      <c r="A93" s="96"/>
      <c r="B93" s="103"/>
      <c r="C93" s="25">
        <v>2015</v>
      </c>
      <c r="D93" s="27">
        <f>SUM(E93:I93)</f>
        <v>10.702999999999999</v>
      </c>
      <c r="E93" s="27">
        <v>7.2309999999999999</v>
      </c>
      <c r="F93" s="27">
        <v>1.472</v>
      </c>
      <c r="G93" s="27">
        <v>0</v>
      </c>
      <c r="H93" s="27">
        <v>2</v>
      </c>
      <c r="I93" s="27">
        <v>0</v>
      </c>
      <c r="J93" s="125"/>
    </row>
    <row r="94" spans="1:10" ht="15" customHeight="1" x14ac:dyDescent="0.25">
      <c r="A94" s="94">
        <v>10</v>
      </c>
      <c r="B94" s="102" t="s">
        <v>46</v>
      </c>
      <c r="C94" s="25" t="s">
        <v>14</v>
      </c>
      <c r="D94" s="27">
        <f t="shared" ref="D94:I94" si="59">SUM(D95:D95)</f>
        <v>17.974999999999998</v>
      </c>
      <c r="E94" s="27">
        <f t="shared" si="59"/>
        <v>7.0309999999999988</v>
      </c>
      <c r="F94" s="27">
        <f t="shared" si="59"/>
        <v>0</v>
      </c>
      <c r="G94" s="27">
        <f t="shared" si="59"/>
        <v>0</v>
      </c>
      <c r="H94" s="27">
        <f t="shared" si="59"/>
        <v>10.943999999999999</v>
      </c>
      <c r="I94" s="27">
        <f t="shared" si="59"/>
        <v>0</v>
      </c>
      <c r="J94" s="104" t="s">
        <v>818</v>
      </c>
    </row>
    <row r="95" spans="1:10" ht="122.25" customHeight="1" x14ac:dyDescent="0.25">
      <c r="A95" s="95"/>
      <c r="B95" s="103"/>
      <c r="C95" s="25">
        <v>2013</v>
      </c>
      <c r="D95" s="27">
        <f t="shared" ref="D95:D97" si="60">SUM(E95:I95)</f>
        <v>17.974999999999998</v>
      </c>
      <c r="E95" s="27">
        <f>SUM(E97+E99+E101+E103+E105+E107+E109+E111)</f>
        <v>7.0309999999999988</v>
      </c>
      <c r="F95" s="27">
        <f>SUM(F97+F99+F101+F103+F105+F107+F109+F111)</f>
        <v>0</v>
      </c>
      <c r="G95" s="27">
        <f>SUM(G97+G99+G101+G103+G105+G107+G109+G111)</f>
        <v>0</v>
      </c>
      <c r="H95" s="27">
        <f>SUM(H97+H99+H101+H103+H105+H107+H109+H111)</f>
        <v>10.943999999999999</v>
      </c>
      <c r="I95" s="27">
        <f>SUM(I97+I99+I101+I103+I105+I107+I109+I111)</f>
        <v>0</v>
      </c>
      <c r="J95" s="125"/>
    </row>
    <row r="96" spans="1:10" ht="15" customHeight="1" x14ac:dyDescent="0.25">
      <c r="A96" s="94" t="s">
        <v>71</v>
      </c>
      <c r="B96" s="112" t="s">
        <v>421</v>
      </c>
      <c r="C96" s="5" t="s">
        <v>19</v>
      </c>
      <c r="D96" s="7">
        <f t="shared" ref="D96:I96" si="61">SUM(D97:D97)</f>
        <v>1.6140000000000001</v>
      </c>
      <c r="E96" s="7">
        <f t="shared" si="61"/>
        <v>1.6140000000000001</v>
      </c>
      <c r="F96" s="49">
        <f t="shared" si="61"/>
        <v>0</v>
      </c>
      <c r="G96" s="49">
        <f t="shared" si="61"/>
        <v>0</v>
      </c>
      <c r="H96" s="49">
        <f t="shared" si="61"/>
        <v>0</v>
      </c>
      <c r="I96" s="49">
        <f t="shared" si="61"/>
        <v>0</v>
      </c>
      <c r="J96" s="112"/>
    </row>
    <row r="97" spans="1:10" x14ac:dyDescent="0.25">
      <c r="A97" s="95"/>
      <c r="B97" s="113"/>
      <c r="C97" s="9">
        <v>2013</v>
      </c>
      <c r="D97" s="18">
        <f t="shared" si="60"/>
        <v>1.6140000000000001</v>
      </c>
      <c r="E97" s="18">
        <v>1.6140000000000001</v>
      </c>
      <c r="F97" s="10">
        <v>0</v>
      </c>
      <c r="G97" s="10">
        <v>0</v>
      </c>
      <c r="H97" s="10">
        <v>0</v>
      </c>
      <c r="I97" s="10">
        <v>0</v>
      </c>
      <c r="J97" s="113"/>
    </row>
    <row r="98" spans="1:10" ht="15" customHeight="1" x14ac:dyDescent="0.25">
      <c r="A98" s="94" t="s">
        <v>73</v>
      </c>
      <c r="B98" s="112" t="s">
        <v>422</v>
      </c>
      <c r="C98" s="5" t="s">
        <v>19</v>
      </c>
      <c r="D98" s="7">
        <f t="shared" ref="D98:I98" si="62">SUM(D99:D99)</f>
        <v>1.3129999999999999</v>
      </c>
      <c r="E98" s="7">
        <f t="shared" si="62"/>
        <v>1.3129999999999999</v>
      </c>
      <c r="F98" s="49">
        <f t="shared" si="62"/>
        <v>0</v>
      </c>
      <c r="G98" s="49">
        <f t="shared" si="62"/>
        <v>0</v>
      </c>
      <c r="H98" s="49">
        <f t="shared" si="62"/>
        <v>0</v>
      </c>
      <c r="I98" s="49">
        <f t="shared" si="62"/>
        <v>0</v>
      </c>
      <c r="J98" s="112"/>
    </row>
    <row r="99" spans="1:10" x14ac:dyDescent="0.25">
      <c r="A99" s="95"/>
      <c r="B99" s="113"/>
      <c r="C99" s="9">
        <v>2013</v>
      </c>
      <c r="D99" s="18">
        <f>SUM(E99:I99)</f>
        <v>1.3129999999999999</v>
      </c>
      <c r="E99" s="18">
        <v>1.3129999999999999</v>
      </c>
      <c r="F99" s="10">
        <v>0</v>
      </c>
      <c r="G99" s="10">
        <v>0</v>
      </c>
      <c r="H99" s="10">
        <v>0</v>
      </c>
      <c r="I99" s="10">
        <v>0</v>
      </c>
      <c r="J99" s="113"/>
    </row>
    <row r="100" spans="1:10" ht="15" customHeight="1" x14ac:dyDescent="0.25">
      <c r="A100" s="94" t="s">
        <v>80</v>
      </c>
      <c r="B100" s="114" t="s">
        <v>50</v>
      </c>
      <c r="C100" s="5" t="s">
        <v>14</v>
      </c>
      <c r="D100" s="7">
        <f>SUM(D101:D101)</f>
        <v>0.45300000000000001</v>
      </c>
      <c r="E100" s="7">
        <f>SUM(E101:E101)</f>
        <v>0.45300000000000001</v>
      </c>
      <c r="F100" s="49">
        <f>SUM(F101:F101)</f>
        <v>0</v>
      </c>
      <c r="G100" s="49">
        <f>SUM(G101:G101)</f>
        <v>0</v>
      </c>
      <c r="H100" s="49">
        <f>SUM(H101:H101)</f>
        <v>0</v>
      </c>
      <c r="I100" s="49">
        <f>SUM(I101:J101)</f>
        <v>0</v>
      </c>
      <c r="J100" s="112"/>
    </row>
    <row r="101" spans="1:10" x14ac:dyDescent="0.25">
      <c r="A101" s="95"/>
      <c r="B101" s="115"/>
      <c r="C101" s="9">
        <v>2013</v>
      </c>
      <c r="D101" s="18">
        <f>SUM(E101:I101)</f>
        <v>0.45300000000000001</v>
      </c>
      <c r="E101" s="18">
        <v>0.45300000000000001</v>
      </c>
      <c r="F101" s="10">
        <v>0</v>
      </c>
      <c r="G101" s="10">
        <v>0</v>
      </c>
      <c r="H101" s="10">
        <v>0</v>
      </c>
      <c r="I101" s="10">
        <v>0</v>
      </c>
      <c r="J101" s="113"/>
    </row>
    <row r="102" spans="1:10" ht="15" customHeight="1" x14ac:dyDescent="0.25">
      <c r="A102" s="94" t="s">
        <v>81</v>
      </c>
      <c r="B102" s="112" t="s">
        <v>423</v>
      </c>
      <c r="C102" s="5" t="s">
        <v>19</v>
      </c>
      <c r="D102" s="7">
        <f t="shared" ref="D102:I102" si="63">SUM(D103:D103)</f>
        <v>0.81799999999999995</v>
      </c>
      <c r="E102" s="7">
        <f t="shared" si="63"/>
        <v>0.81799999999999995</v>
      </c>
      <c r="F102" s="49">
        <f t="shared" si="63"/>
        <v>0</v>
      </c>
      <c r="G102" s="49">
        <f t="shared" si="63"/>
        <v>0</v>
      </c>
      <c r="H102" s="49">
        <f t="shared" si="63"/>
        <v>0</v>
      </c>
      <c r="I102" s="49">
        <f t="shared" si="63"/>
        <v>0</v>
      </c>
      <c r="J102" s="112"/>
    </row>
    <row r="103" spans="1:10" x14ac:dyDescent="0.25">
      <c r="A103" s="95"/>
      <c r="B103" s="113"/>
      <c r="C103" s="9">
        <v>2013</v>
      </c>
      <c r="D103" s="18">
        <f>SUM(E103:I103)</f>
        <v>0.81799999999999995</v>
      </c>
      <c r="E103" s="18">
        <v>0.81799999999999995</v>
      </c>
      <c r="F103" s="10">
        <v>0</v>
      </c>
      <c r="G103" s="10">
        <v>0</v>
      </c>
      <c r="H103" s="10">
        <v>0</v>
      </c>
      <c r="I103" s="10">
        <v>0</v>
      </c>
      <c r="J103" s="113"/>
    </row>
    <row r="104" spans="1:10" ht="15" customHeight="1" x14ac:dyDescent="0.25">
      <c r="A104" s="94" t="s">
        <v>506</v>
      </c>
      <c r="B104" s="112" t="s">
        <v>424</v>
      </c>
      <c r="C104" s="5" t="s">
        <v>19</v>
      </c>
      <c r="D104" s="7">
        <f t="shared" ref="D104:I104" si="64">SUM(D105:D105)</f>
        <v>0.1</v>
      </c>
      <c r="E104" s="49">
        <f t="shared" si="64"/>
        <v>0.1</v>
      </c>
      <c r="F104" s="49">
        <f t="shared" si="64"/>
        <v>0</v>
      </c>
      <c r="G104" s="49">
        <f t="shared" si="64"/>
        <v>0</v>
      </c>
      <c r="H104" s="49">
        <f t="shared" si="64"/>
        <v>0</v>
      </c>
      <c r="I104" s="49">
        <f t="shared" si="64"/>
        <v>0</v>
      </c>
      <c r="J104" s="112"/>
    </row>
    <row r="105" spans="1:10" x14ac:dyDescent="0.25">
      <c r="A105" s="95"/>
      <c r="B105" s="113"/>
      <c r="C105" s="9">
        <v>2013</v>
      </c>
      <c r="D105" s="18">
        <f>SUM(E105:I105)</f>
        <v>0.1</v>
      </c>
      <c r="E105" s="10">
        <v>0.1</v>
      </c>
      <c r="F105" s="10">
        <v>0</v>
      </c>
      <c r="G105" s="10">
        <v>0</v>
      </c>
      <c r="H105" s="10">
        <v>0</v>
      </c>
      <c r="I105" s="10">
        <v>0</v>
      </c>
      <c r="J105" s="113"/>
    </row>
    <row r="106" spans="1:10" ht="15" customHeight="1" x14ac:dyDescent="0.25">
      <c r="A106" s="94" t="s">
        <v>507</v>
      </c>
      <c r="B106" s="112" t="s">
        <v>425</v>
      </c>
      <c r="C106" s="5" t="s">
        <v>19</v>
      </c>
      <c r="D106" s="7">
        <f t="shared" ref="D106:I106" si="65">SUM(D107:D107)</f>
        <v>0.35</v>
      </c>
      <c r="E106" s="49">
        <f t="shared" si="65"/>
        <v>0.35</v>
      </c>
      <c r="F106" s="49">
        <f t="shared" si="65"/>
        <v>0</v>
      </c>
      <c r="G106" s="49">
        <f t="shared" si="65"/>
        <v>0</v>
      </c>
      <c r="H106" s="49">
        <f t="shared" si="65"/>
        <v>0</v>
      </c>
      <c r="I106" s="49">
        <f t="shared" si="65"/>
        <v>0</v>
      </c>
      <c r="J106" s="112"/>
    </row>
    <row r="107" spans="1:10" x14ac:dyDescent="0.25">
      <c r="A107" s="95"/>
      <c r="B107" s="113"/>
      <c r="C107" s="9">
        <v>2013</v>
      </c>
      <c r="D107" s="18">
        <f>SUM(E107:I107)</f>
        <v>0.35</v>
      </c>
      <c r="E107" s="10">
        <v>0.35</v>
      </c>
      <c r="F107" s="10">
        <v>0</v>
      </c>
      <c r="G107" s="10">
        <v>0</v>
      </c>
      <c r="H107" s="10">
        <v>0</v>
      </c>
      <c r="I107" s="10">
        <v>0</v>
      </c>
      <c r="J107" s="113"/>
    </row>
    <row r="108" spans="1:10" ht="15" customHeight="1" x14ac:dyDescent="0.25">
      <c r="A108" s="94" t="s">
        <v>508</v>
      </c>
      <c r="B108" s="112" t="s">
        <v>426</v>
      </c>
      <c r="C108" s="5" t="s">
        <v>19</v>
      </c>
      <c r="D108" s="7">
        <f t="shared" ref="D108:I108" si="66">SUM(D109:D109)</f>
        <v>0.2</v>
      </c>
      <c r="E108" s="49">
        <f t="shared" si="66"/>
        <v>0.2</v>
      </c>
      <c r="F108" s="49">
        <f t="shared" si="66"/>
        <v>0</v>
      </c>
      <c r="G108" s="49">
        <f t="shared" si="66"/>
        <v>0</v>
      </c>
      <c r="H108" s="49">
        <f t="shared" si="66"/>
        <v>0</v>
      </c>
      <c r="I108" s="49">
        <f t="shared" si="66"/>
        <v>0</v>
      </c>
      <c r="J108" s="101"/>
    </row>
    <row r="109" spans="1:10" x14ac:dyDescent="0.25">
      <c r="A109" s="95"/>
      <c r="B109" s="113"/>
      <c r="C109" s="9">
        <v>2013</v>
      </c>
      <c r="D109" s="18">
        <f>SUM(E109:I109)</f>
        <v>0.2</v>
      </c>
      <c r="E109" s="10">
        <v>0.2</v>
      </c>
      <c r="F109" s="10">
        <v>0</v>
      </c>
      <c r="G109" s="10">
        <v>0</v>
      </c>
      <c r="H109" s="10">
        <v>0</v>
      </c>
      <c r="I109" s="10">
        <v>0</v>
      </c>
      <c r="J109" s="100"/>
    </row>
    <row r="110" spans="1:10" ht="15" customHeight="1" x14ac:dyDescent="0.25">
      <c r="A110" s="94" t="s">
        <v>509</v>
      </c>
      <c r="B110" s="112" t="s">
        <v>427</v>
      </c>
      <c r="C110" s="5" t="s">
        <v>19</v>
      </c>
      <c r="D110" s="7">
        <f t="shared" ref="D110:I110" si="67">SUM(D111:D111)</f>
        <v>13.126999999999999</v>
      </c>
      <c r="E110" s="7">
        <f t="shared" si="67"/>
        <v>2.1830000000000003</v>
      </c>
      <c r="F110" s="49">
        <f t="shared" si="67"/>
        <v>0</v>
      </c>
      <c r="G110" s="49">
        <f t="shared" si="67"/>
        <v>0</v>
      </c>
      <c r="H110" s="7">
        <f t="shared" si="67"/>
        <v>10.943999999999999</v>
      </c>
      <c r="I110" s="49">
        <f t="shared" si="67"/>
        <v>0</v>
      </c>
      <c r="J110" s="97" t="s">
        <v>51</v>
      </c>
    </row>
    <row r="111" spans="1:10" ht="31.5" customHeight="1" x14ac:dyDescent="0.25">
      <c r="A111" s="95"/>
      <c r="B111" s="113"/>
      <c r="C111" s="9">
        <v>2013</v>
      </c>
      <c r="D111" s="18">
        <f>SUM(E111:I111)</f>
        <v>13.126999999999999</v>
      </c>
      <c r="E111" s="18">
        <f>SUM(E113+E115+E117+E119+E121)</f>
        <v>2.1830000000000003</v>
      </c>
      <c r="F111" s="10">
        <f>SUM(F113+F115+F117+F119+F121)</f>
        <v>0</v>
      </c>
      <c r="G111" s="10">
        <f>SUM(G113+G115+G117+G119+G121)</f>
        <v>0</v>
      </c>
      <c r="H111" s="18">
        <f>SUM(H113+H115+H117+H119+H121)</f>
        <v>10.943999999999999</v>
      </c>
      <c r="I111" s="10">
        <f>SUM(I113+I115+I117+I119+I121)</f>
        <v>0</v>
      </c>
      <c r="J111" s="108"/>
    </row>
    <row r="112" spans="1:10" ht="15" customHeight="1" x14ac:dyDescent="0.25">
      <c r="A112" s="94" t="s">
        <v>510</v>
      </c>
      <c r="B112" s="97" t="s">
        <v>52</v>
      </c>
      <c r="C112" s="5" t="s">
        <v>19</v>
      </c>
      <c r="D112" s="7">
        <f t="shared" ref="D112:I112" si="68">SUM(D113:D113)</f>
        <v>0.16</v>
      </c>
      <c r="E112" s="7">
        <f t="shared" si="68"/>
        <v>0.16</v>
      </c>
      <c r="F112" s="49">
        <f t="shared" si="68"/>
        <v>0</v>
      </c>
      <c r="G112" s="49">
        <f t="shared" si="68"/>
        <v>0</v>
      </c>
      <c r="H112" s="49">
        <f t="shared" si="68"/>
        <v>0</v>
      </c>
      <c r="I112" s="49">
        <f t="shared" si="68"/>
        <v>0</v>
      </c>
      <c r="J112" s="101"/>
    </row>
    <row r="113" spans="1:10" ht="31.5" customHeight="1" x14ac:dyDescent="0.25">
      <c r="A113" s="95"/>
      <c r="B113" s="108"/>
      <c r="C113" s="9">
        <v>2013</v>
      </c>
      <c r="D113" s="18">
        <f>SUM(E113:I113)</f>
        <v>0.16</v>
      </c>
      <c r="E113" s="18">
        <v>0.16</v>
      </c>
      <c r="F113" s="10"/>
      <c r="G113" s="10"/>
      <c r="H113" s="10"/>
      <c r="I113" s="10"/>
      <c r="J113" s="100"/>
    </row>
    <row r="114" spans="1:10" ht="15" customHeight="1" x14ac:dyDescent="0.25">
      <c r="A114" s="94" t="s">
        <v>511</v>
      </c>
      <c r="B114" s="97" t="s">
        <v>53</v>
      </c>
      <c r="C114" s="5" t="s">
        <v>19</v>
      </c>
      <c r="D114" s="7">
        <f t="shared" ref="D114:I114" si="69">SUM(D115:D115)</f>
        <v>0.56899999999999995</v>
      </c>
      <c r="E114" s="7">
        <f t="shared" si="69"/>
        <v>0.56899999999999995</v>
      </c>
      <c r="F114" s="49">
        <f t="shared" si="69"/>
        <v>0</v>
      </c>
      <c r="G114" s="49">
        <f t="shared" si="69"/>
        <v>0</v>
      </c>
      <c r="H114" s="49">
        <f t="shared" si="69"/>
        <v>0</v>
      </c>
      <c r="I114" s="49">
        <f t="shared" si="69"/>
        <v>0</v>
      </c>
      <c r="J114" s="97" t="s">
        <v>54</v>
      </c>
    </row>
    <row r="115" spans="1:10" ht="36" customHeight="1" x14ac:dyDescent="0.25">
      <c r="A115" s="95"/>
      <c r="B115" s="108"/>
      <c r="C115" s="9">
        <v>2013</v>
      </c>
      <c r="D115" s="18">
        <f>SUM(E115:I115)</f>
        <v>0.56899999999999995</v>
      </c>
      <c r="E115" s="18">
        <v>0.56899999999999995</v>
      </c>
      <c r="F115" s="10"/>
      <c r="G115" s="10"/>
      <c r="H115" s="10"/>
      <c r="I115" s="10"/>
      <c r="J115" s="108"/>
    </row>
    <row r="116" spans="1:10" ht="15" customHeight="1" x14ac:dyDescent="0.25">
      <c r="A116" s="94" t="s">
        <v>512</v>
      </c>
      <c r="B116" s="97" t="s">
        <v>55</v>
      </c>
      <c r="C116" s="5" t="s">
        <v>19</v>
      </c>
      <c r="D116" s="7">
        <f t="shared" ref="D116:I116" si="70">SUM(D117:D117)</f>
        <v>0.876</v>
      </c>
      <c r="E116" s="7">
        <f t="shared" si="70"/>
        <v>0.876</v>
      </c>
      <c r="F116" s="49">
        <f t="shared" si="70"/>
        <v>0</v>
      </c>
      <c r="G116" s="49">
        <f t="shared" si="70"/>
        <v>0</v>
      </c>
      <c r="H116" s="49">
        <f t="shared" si="70"/>
        <v>0</v>
      </c>
      <c r="I116" s="49">
        <f t="shared" si="70"/>
        <v>0</v>
      </c>
      <c r="J116" s="101"/>
    </row>
    <row r="117" spans="1:10" x14ac:dyDescent="0.25">
      <c r="A117" s="95"/>
      <c r="B117" s="108"/>
      <c r="C117" s="9">
        <v>2013</v>
      </c>
      <c r="D117" s="18">
        <f>SUM(E117:I117)</f>
        <v>0.876</v>
      </c>
      <c r="E117" s="18">
        <v>0.876</v>
      </c>
      <c r="F117" s="10"/>
      <c r="G117" s="10"/>
      <c r="H117" s="10"/>
      <c r="I117" s="10"/>
      <c r="J117" s="100"/>
    </row>
    <row r="118" spans="1:10" ht="15" customHeight="1" x14ac:dyDescent="0.25">
      <c r="A118" s="94" t="s">
        <v>513</v>
      </c>
      <c r="B118" s="97" t="s">
        <v>56</v>
      </c>
      <c r="C118" s="5" t="s">
        <v>19</v>
      </c>
      <c r="D118" s="7">
        <f t="shared" ref="D118:I118" si="71">SUM(D119:D119)</f>
        <v>2.8069999999999999</v>
      </c>
      <c r="E118" s="49">
        <f t="shared" si="71"/>
        <v>0.14000000000000001</v>
      </c>
      <c r="F118" s="49">
        <f t="shared" si="71"/>
        <v>0</v>
      </c>
      <c r="G118" s="49">
        <f t="shared" si="71"/>
        <v>0</v>
      </c>
      <c r="H118" s="7">
        <f t="shared" si="71"/>
        <v>2.6669999999999998</v>
      </c>
      <c r="I118" s="49">
        <f t="shared" si="71"/>
        <v>0</v>
      </c>
      <c r="J118" s="101"/>
    </row>
    <row r="119" spans="1:10" x14ac:dyDescent="0.25">
      <c r="A119" s="95"/>
      <c r="B119" s="108"/>
      <c r="C119" s="9">
        <v>2013</v>
      </c>
      <c r="D119" s="18">
        <f>SUM(E119:I119)</f>
        <v>2.8069999999999999</v>
      </c>
      <c r="E119" s="10">
        <v>0.14000000000000001</v>
      </c>
      <c r="F119" s="10"/>
      <c r="G119" s="10"/>
      <c r="H119" s="18">
        <v>2.6669999999999998</v>
      </c>
      <c r="I119" s="10"/>
      <c r="J119" s="100"/>
    </row>
    <row r="120" spans="1:10" ht="15" customHeight="1" x14ac:dyDescent="0.25">
      <c r="A120" s="94" t="s">
        <v>514</v>
      </c>
      <c r="B120" s="112" t="s">
        <v>57</v>
      </c>
      <c r="C120" s="5" t="s">
        <v>19</v>
      </c>
      <c r="D120" s="7">
        <f t="shared" ref="D120:I120" si="72">SUM(D121:D121)</f>
        <v>8.7149999999999999</v>
      </c>
      <c r="E120" s="7">
        <f t="shared" si="72"/>
        <v>0.438</v>
      </c>
      <c r="F120" s="49">
        <f t="shared" si="72"/>
        <v>0</v>
      </c>
      <c r="G120" s="49">
        <f t="shared" si="72"/>
        <v>0</v>
      </c>
      <c r="H120" s="7">
        <f t="shared" si="72"/>
        <v>8.2769999999999992</v>
      </c>
      <c r="I120" s="49">
        <f t="shared" si="72"/>
        <v>0</v>
      </c>
      <c r="J120" s="112"/>
    </row>
    <row r="121" spans="1:10" x14ac:dyDescent="0.25">
      <c r="A121" s="95"/>
      <c r="B121" s="113"/>
      <c r="C121" s="16">
        <v>2013</v>
      </c>
      <c r="D121" s="18">
        <f>SUM(E121:I121)</f>
        <v>8.7149999999999999</v>
      </c>
      <c r="E121" s="23">
        <v>0.438</v>
      </c>
      <c r="F121" s="60"/>
      <c r="G121" s="60"/>
      <c r="H121" s="23">
        <v>8.2769999999999992</v>
      </c>
      <c r="I121" s="11"/>
      <c r="J121" s="113"/>
    </row>
    <row r="122" spans="1:10" ht="15" customHeight="1" x14ac:dyDescent="0.25">
      <c r="A122" s="106">
        <v>11</v>
      </c>
      <c r="B122" s="102" t="s">
        <v>58</v>
      </c>
      <c r="C122" s="27" t="s">
        <v>14</v>
      </c>
      <c r="D122" s="27">
        <f>SUM(D123)</f>
        <v>6.0400000000000009</v>
      </c>
      <c r="E122" s="27">
        <f>SUM(E123)</f>
        <v>6.0400000000000009</v>
      </c>
      <c r="F122" s="27">
        <f t="shared" ref="F122:I122" si="73">SUM(F123)</f>
        <v>0</v>
      </c>
      <c r="G122" s="27">
        <f t="shared" si="73"/>
        <v>0</v>
      </c>
      <c r="H122" s="27">
        <f t="shared" si="73"/>
        <v>0</v>
      </c>
      <c r="I122" s="27">
        <f t="shared" si="73"/>
        <v>0</v>
      </c>
      <c r="J122" s="138" t="s">
        <v>553</v>
      </c>
    </row>
    <row r="123" spans="1:10" ht="56.25" customHeight="1" x14ac:dyDescent="0.25">
      <c r="A123" s="106"/>
      <c r="B123" s="103"/>
      <c r="C123" s="61">
        <v>2014</v>
      </c>
      <c r="D123" s="27">
        <f>SUM(E123+F123+G123+H123+I123)</f>
        <v>6.0400000000000009</v>
      </c>
      <c r="E123" s="27">
        <f>SUM(E125+E127+E129+E131+E133+E135+E137)</f>
        <v>6.0400000000000009</v>
      </c>
      <c r="F123" s="27">
        <f>SUM(F124+F126+F128+F130+F132+F134+F136)</f>
        <v>0</v>
      </c>
      <c r="G123" s="27">
        <f>SUM(G124+G126+G128+G130+G132+G134+G136)</f>
        <v>0</v>
      </c>
      <c r="H123" s="27">
        <f>SUM(H124+H126+H128+H130+H132+H134+H136)</f>
        <v>0</v>
      </c>
      <c r="I123" s="27">
        <f>SUM(I124+I126+I128+I130+I132+I134+I136)</f>
        <v>0</v>
      </c>
      <c r="J123" s="139"/>
    </row>
    <row r="124" spans="1:10" x14ac:dyDescent="0.25">
      <c r="A124" s="94" t="s">
        <v>87</v>
      </c>
      <c r="B124" s="97" t="s">
        <v>428</v>
      </c>
      <c r="C124" s="5" t="s">
        <v>19</v>
      </c>
      <c r="D124" s="7">
        <f>SUM(D125)</f>
        <v>1.9350000000000001</v>
      </c>
      <c r="E124" s="7">
        <f>SUM(E125)</f>
        <v>1.9350000000000001</v>
      </c>
      <c r="F124" s="7">
        <f t="shared" ref="F124:I124" si="74">SUM(F125)</f>
        <v>0</v>
      </c>
      <c r="G124" s="7">
        <f t="shared" si="74"/>
        <v>0</v>
      </c>
      <c r="H124" s="7">
        <f t="shared" si="74"/>
        <v>0</v>
      </c>
      <c r="I124" s="7">
        <f t="shared" si="74"/>
        <v>0</v>
      </c>
      <c r="J124" s="101"/>
    </row>
    <row r="125" spans="1:10" x14ac:dyDescent="0.25">
      <c r="A125" s="95"/>
      <c r="B125" s="108"/>
      <c r="C125" s="9">
        <v>2014</v>
      </c>
      <c r="D125" s="17">
        <f>SUM(E125+F125+G125+H125+I125)</f>
        <v>1.9350000000000001</v>
      </c>
      <c r="E125" s="17">
        <v>1.9350000000000001</v>
      </c>
      <c r="F125" s="11"/>
      <c r="G125" s="11"/>
      <c r="H125" s="11"/>
      <c r="I125" s="11"/>
      <c r="J125" s="100"/>
    </row>
    <row r="126" spans="1:10" x14ac:dyDescent="0.25">
      <c r="A126" s="94" t="s">
        <v>89</v>
      </c>
      <c r="B126" s="97" t="s">
        <v>429</v>
      </c>
      <c r="C126" s="5" t="s">
        <v>19</v>
      </c>
      <c r="D126" s="7">
        <f t="shared" ref="D126:I126" si="75">SUM(D127)</f>
        <v>1.1930000000000001</v>
      </c>
      <c r="E126" s="7">
        <f t="shared" si="75"/>
        <v>1.1930000000000001</v>
      </c>
      <c r="F126" s="7">
        <f t="shared" si="75"/>
        <v>0</v>
      </c>
      <c r="G126" s="7">
        <f t="shared" si="75"/>
        <v>0</v>
      </c>
      <c r="H126" s="7">
        <f t="shared" si="75"/>
        <v>0</v>
      </c>
      <c r="I126" s="7">
        <f t="shared" si="75"/>
        <v>0</v>
      </c>
      <c r="J126" s="101"/>
    </row>
    <row r="127" spans="1:10" x14ac:dyDescent="0.25">
      <c r="A127" s="95"/>
      <c r="B127" s="108"/>
      <c r="C127" s="9">
        <v>2014</v>
      </c>
      <c r="D127" s="17">
        <f>SUM(E127+F127+G127+H127+I127)</f>
        <v>1.1930000000000001</v>
      </c>
      <c r="E127" s="17">
        <v>1.1930000000000001</v>
      </c>
      <c r="F127" s="11"/>
      <c r="G127" s="11"/>
      <c r="H127" s="11"/>
      <c r="I127" s="11"/>
      <c r="J127" s="100"/>
    </row>
    <row r="128" spans="1:10" x14ac:dyDescent="0.25">
      <c r="A128" s="94" t="s">
        <v>92</v>
      </c>
      <c r="B128" s="97" t="s">
        <v>62</v>
      </c>
      <c r="C128" s="5" t="s">
        <v>19</v>
      </c>
      <c r="D128" s="7">
        <f t="shared" ref="D128:I128" si="76">SUM(D129)</f>
        <v>0.91600000000000004</v>
      </c>
      <c r="E128" s="7">
        <f t="shared" si="76"/>
        <v>0.91600000000000004</v>
      </c>
      <c r="F128" s="7">
        <f t="shared" si="76"/>
        <v>0</v>
      </c>
      <c r="G128" s="7">
        <f t="shared" si="76"/>
        <v>0</v>
      </c>
      <c r="H128" s="7">
        <f t="shared" si="76"/>
        <v>0</v>
      </c>
      <c r="I128" s="7">
        <f t="shared" si="76"/>
        <v>0</v>
      </c>
      <c r="J128" s="101"/>
    </row>
    <row r="129" spans="1:10" x14ac:dyDescent="0.25">
      <c r="A129" s="95"/>
      <c r="B129" s="108"/>
      <c r="C129" s="9">
        <v>2014</v>
      </c>
      <c r="D129" s="17">
        <f>SUM(E129+F129+G129+H129+I129)</f>
        <v>0.91600000000000004</v>
      </c>
      <c r="E129" s="17">
        <v>0.91600000000000004</v>
      </c>
      <c r="F129" s="11"/>
      <c r="G129" s="11"/>
      <c r="H129" s="11"/>
      <c r="I129" s="11"/>
      <c r="J129" s="100"/>
    </row>
    <row r="130" spans="1:10" x14ac:dyDescent="0.25">
      <c r="A130" s="94" t="s">
        <v>93</v>
      </c>
      <c r="B130" s="97" t="s">
        <v>430</v>
      </c>
      <c r="C130" s="5" t="s">
        <v>19</v>
      </c>
      <c r="D130" s="7">
        <f t="shared" ref="D130:I130" si="77">SUM(D131)</f>
        <v>0.67600000000000005</v>
      </c>
      <c r="E130" s="7">
        <f t="shared" si="77"/>
        <v>0.67600000000000005</v>
      </c>
      <c r="F130" s="7">
        <f t="shared" si="77"/>
        <v>0</v>
      </c>
      <c r="G130" s="7">
        <f t="shared" si="77"/>
        <v>0</v>
      </c>
      <c r="H130" s="7">
        <f t="shared" si="77"/>
        <v>0</v>
      </c>
      <c r="I130" s="7">
        <f t="shared" si="77"/>
        <v>0</v>
      </c>
      <c r="J130" s="101"/>
    </row>
    <row r="131" spans="1:10" x14ac:dyDescent="0.25">
      <c r="A131" s="95"/>
      <c r="B131" s="108"/>
      <c r="C131" s="9">
        <v>2014</v>
      </c>
      <c r="D131" s="17">
        <f>SUM(E131+F131+G131+H131+I131)</f>
        <v>0.67600000000000005</v>
      </c>
      <c r="E131" s="17">
        <v>0.67600000000000005</v>
      </c>
      <c r="F131" s="11"/>
      <c r="G131" s="11"/>
      <c r="H131" s="11"/>
      <c r="I131" s="11"/>
      <c r="J131" s="100"/>
    </row>
    <row r="132" spans="1:10" x14ac:dyDescent="0.25">
      <c r="A132" s="94" t="s">
        <v>515</v>
      </c>
      <c r="B132" s="97" t="s">
        <v>431</v>
      </c>
      <c r="C132" s="5" t="s">
        <v>19</v>
      </c>
      <c r="D132" s="7">
        <f t="shared" ref="D132:I132" si="78">SUM(D133)</f>
        <v>0.45</v>
      </c>
      <c r="E132" s="7">
        <f t="shared" si="78"/>
        <v>0.45</v>
      </c>
      <c r="F132" s="7">
        <f t="shared" si="78"/>
        <v>0</v>
      </c>
      <c r="G132" s="7">
        <f t="shared" si="78"/>
        <v>0</v>
      </c>
      <c r="H132" s="7">
        <f t="shared" si="78"/>
        <v>0</v>
      </c>
      <c r="I132" s="7">
        <f t="shared" si="78"/>
        <v>0</v>
      </c>
      <c r="J132" s="101"/>
    </row>
    <row r="133" spans="1:10" x14ac:dyDescent="0.25">
      <c r="A133" s="95"/>
      <c r="B133" s="108"/>
      <c r="C133" s="9">
        <v>2014</v>
      </c>
      <c r="D133" s="17">
        <f>SUM(E133+F133+G133+H133+I133)</f>
        <v>0.45</v>
      </c>
      <c r="E133" s="17">
        <v>0.45</v>
      </c>
      <c r="F133" s="11"/>
      <c r="G133" s="11"/>
      <c r="H133" s="11"/>
      <c r="I133" s="11"/>
      <c r="J133" s="100"/>
    </row>
    <row r="134" spans="1:10" x14ac:dyDescent="0.25">
      <c r="A134" s="94" t="s">
        <v>516</v>
      </c>
      <c r="B134" s="97" t="s">
        <v>432</v>
      </c>
      <c r="C134" s="5" t="s">
        <v>19</v>
      </c>
      <c r="D134" s="7">
        <f t="shared" ref="D134:I134" si="79">SUM(D135)</f>
        <v>0.5</v>
      </c>
      <c r="E134" s="7">
        <f t="shared" si="79"/>
        <v>0.5</v>
      </c>
      <c r="F134" s="7">
        <f t="shared" si="79"/>
        <v>0</v>
      </c>
      <c r="G134" s="7">
        <f t="shared" si="79"/>
        <v>0</v>
      </c>
      <c r="H134" s="7">
        <f t="shared" si="79"/>
        <v>0</v>
      </c>
      <c r="I134" s="7">
        <f t="shared" si="79"/>
        <v>0</v>
      </c>
      <c r="J134" s="101"/>
    </row>
    <row r="135" spans="1:10" x14ac:dyDescent="0.25">
      <c r="A135" s="95"/>
      <c r="B135" s="108"/>
      <c r="C135" s="9">
        <v>2014</v>
      </c>
      <c r="D135" s="17">
        <f>SUM(E135+F135+G135+H135+I135)</f>
        <v>0.5</v>
      </c>
      <c r="E135" s="17">
        <v>0.5</v>
      </c>
      <c r="F135" s="11"/>
      <c r="G135" s="11"/>
      <c r="H135" s="11"/>
      <c r="I135" s="11"/>
      <c r="J135" s="100"/>
    </row>
    <row r="136" spans="1:10" x14ac:dyDescent="0.25">
      <c r="A136" s="94" t="s">
        <v>517</v>
      </c>
      <c r="B136" s="97" t="s">
        <v>433</v>
      </c>
      <c r="C136" s="5" t="s">
        <v>19</v>
      </c>
      <c r="D136" s="7">
        <f t="shared" ref="D136:I136" si="80">SUM(D137)</f>
        <v>0.37</v>
      </c>
      <c r="E136" s="7">
        <f t="shared" si="80"/>
        <v>0.37</v>
      </c>
      <c r="F136" s="7">
        <f t="shared" si="80"/>
        <v>0</v>
      </c>
      <c r="G136" s="7">
        <f t="shared" si="80"/>
        <v>0</v>
      </c>
      <c r="H136" s="7">
        <f t="shared" si="80"/>
        <v>0</v>
      </c>
      <c r="I136" s="7">
        <f t="shared" si="80"/>
        <v>0</v>
      </c>
      <c r="J136" s="101"/>
    </row>
    <row r="137" spans="1:10" x14ac:dyDescent="0.25">
      <c r="A137" s="95"/>
      <c r="B137" s="108"/>
      <c r="C137" s="9">
        <v>2014</v>
      </c>
      <c r="D137" s="17">
        <f>SUM(E137+F137+G137+H137+I137)</f>
        <v>0.37</v>
      </c>
      <c r="E137" s="17">
        <v>0.37</v>
      </c>
      <c r="F137" s="11"/>
      <c r="G137" s="11"/>
      <c r="H137" s="11"/>
      <c r="I137" s="11"/>
      <c r="J137" s="100"/>
    </row>
    <row r="138" spans="1:10" ht="15" customHeight="1" x14ac:dyDescent="0.25">
      <c r="A138" s="94">
        <v>12</v>
      </c>
      <c r="B138" s="102" t="s">
        <v>64</v>
      </c>
      <c r="C138" s="27" t="s">
        <v>14</v>
      </c>
      <c r="D138" s="27">
        <f t="shared" ref="D138:I138" si="81">SUM(D139:D139)</f>
        <v>19.52</v>
      </c>
      <c r="E138" s="27">
        <f>SUM(E139:E139)</f>
        <v>11</v>
      </c>
      <c r="F138" s="27">
        <f t="shared" si="81"/>
        <v>0</v>
      </c>
      <c r="G138" s="27">
        <f t="shared" si="81"/>
        <v>0</v>
      </c>
      <c r="H138" s="27">
        <f>SUM(H139:H139)</f>
        <v>8.52</v>
      </c>
      <c r="I138" s="27">
        <f t="shared" si="81"/>
        <v>0</v>
      </c>
      <c r="J138" s="104" t="s">
        <v>548</v>
      </c>
    </row>
    <row r="139" spans="1:10" ht="43.5" customHeight="1" x14ac:dyDescent="0.25">
      <c r="A139" s="95"/>
      <c r="B139" s="103"/>
      <c r="C139" s="61">
        <v>2014</v>
      </c>
      <c r="D139" s="27">
        <f>SUM(E139:I139)</f>
        <v>19.52</v>
      </c>
      <c r="E139" s="27">
        <f>SUM(E141+E143+E145+E147)</f>
        <v>11</v>
      </c>
      <c r="F139" s="27">
        <f>SUM(F141+F143+F145+F147)</f>
        <v>0</v>
      </c>
      <c r="G139" s="27">
        <f>SUM(G141+G143+G145+G147)</f>
        <v>0</v>
      </c>
      <c r="H139" s="27">
        <f>SUM(H141+H143+H145+H147)</f>
        <v>8.52</v>
      </c>
      <c r="I139" s="27">
        <f>SUM(I141+I143+I145+I147)</f>
        <v>0</v>
      </c>
      <c r="J139" s="105"/>
    </row>
    <row r="140" spans="1:10" ht="15" customHeight="1" x14ac:dyDescent="0.25">
      <c r="A140" s="94" t="s">
        <v>96</v>
      </c>
      <c r="B140" s="112" t="s">
        <v>434</v>
      </c>
      <c r="C140" s="5" t="s">
        <v>19</v>
      </c>
      <c r="D140" s="49">
        <f t="shared" ref="D140:I140" si="82">SUM(D141:D141)</f>
        <v>4.7</v>
      </c>
      <c r="E140" s="49">
        <f t="shared" si="82"/>
        <v>1.85</v>
      </c>
      <c r="F140" s="49">
        <f t="shared" si="82"/>
        <v>0</v>
      </c>
      <c r="G140" s="49">
        <f t="shared" si="82"/>
        <v>0</v>
      </c>
      <c r="H140" s="49">
        <f t="shared" si="82"/>
        <v>2.85</v>
      </c>
      <c r="I140" s="49">
        <f t="shared" si="82"/>
        <v>0</v>
      </c>
      <c r="J140" s="112" t="s">
        <v>66</v>
      </c>
    </row>
    <row r="141" spans="1:10" ht="84" customHeight="1" x14ac:dyDescent="0.25">
      <c r="A141" s="95"/>
      <c r="B141" s="113"/>
      <c r="C141" s="9">
        <v>2013</v>
      </c>
      <c r="D141" s="10">
        <f>SUM(E141:I141)</f>
        <v>4.7</v>
      </c>
      <c r="E141" s="10">
        <v>1.85</v>
      </c>
      <c r="F141" s="10"/>
      <c r="G141" s="10"/>
      <c r="H141" s="24">
        <v>2.85</v>
      </c>
      <c r="I141" s="10"/>
      <c r="J141" s="113"/>
    </row>
    <row r="142" spans="1:10" ht="15" customHeight="1" x14ac:dyDescent="0.25">
      <c r="A142" s="94" t="s">
        <v>97</v>
      </c>
      <c r="B142" s="114" t="s">
        <v>435</v>
      </c>
      <c r="C142" s="5" t="s">
        <v>19</v>
      </c>
      <c r="D142" s="49">
        <f t="shared" ref="D142:I142" si="83">SUM(D143:D143)</f>
        <v>4.6500000000000004</v>
      </c>
      <c r="E142" s="49">
        <f t="shared" si="83"/>
        <v>4.6500000000000004</v>
      </c>
      <c r="F142" s="49">
        <f t="shared" si="83"/>
        <v>0</v>
      </c>
      <c r="G142" s="49">
        <f t="shared" si="83"/>
        <v>0</v>
      </c>
      <c r="H142" s="49">
        <f t="shared" si="83"/>
        <v>0</v>
      </c>
      <c r="I142" s="49">
        <f t="shared" si="83"/>
        <v>0</v>
      </c>
      <c r="J142" s="97" t="s">
        <v>68</v>
      </c>
    </row>
    <row r="143" spans="1:10" ht="19.5" customHeight="1" x14ac:dyDescent="0.25">
      <c r="A143" s="95"/>
      <c r="B143" s="115"/>
      <c r="C143" s="9">
        <v>2013</v>
      </c>
      <c r="D143" s="10">
        <f>SUM(E143:I143)</f>
        <v>4.6500000000000004</v>
      </c>
      <c r="E143" s="10">
        <v>4.6500000000000004</v>
      </c>
      <c r="F143" s="10"/>
      <c r="G143" s="10"/>
      <c r="H143" s="10"/>
      <c r="I143" s="10"/>
      <c r="J143" s="108"/>
    </row>
    <row r="144" spans="1:10" ht="15" customHeight="1" x14ac:dyDescent="0.25">
      <c r="A144" s="116" t="s">
        <v>518</v>
      </c>
      <c r="B144" s="114" t="s">
        <v>436</v>
      </c>
      <c r="C144" s="5" t="s">
        <v>19</v>
      </c>
      <c r="D144" s="49">
        <f t="shared" ref="D144:I144" si="84">SUM(D145:D145)</f>
        <v>0.03</v>
      </c>
      <c r="E144" s="49">
        <f t="shared" si="84"/>
        <v>0.03</v>
      </c>
      <c r="F144" s="49">
        <f t="shared" si="84"/>
        <v>0</v>
      </c>
      <c r="G144" s="49">
        <f t="shared" si="84"/>
        <v>0</v>
      </c>
      <c r="H144" s="49">
        <f t="shared" si="84"/>
        <v>0</v>
      </c>
      <c r="I144" s="49">
        <f t="shared" si="84"/>
        <v>0</v>
      </c>
      <c r="J144" s="101"/>
    </row>
    <row r="145" spans="1:10" ht="41.25" customHeight="1" x14ac:dyDescent="0.25">
      <c r="A145" s="117"/>
      <c r="B145" s="115"/>
      <c r="C145" s="9">
        <v>2013</v>
      </c>
      <c r="D145" s="10">
        <f>SUM(E145:I145)</f>
        <v>0.03</v>
      </c>
      <c r="E145" s="10">
        <v>0.03</v>
      </c>
      <c r="F145" s="10"/>
      <c r="G145" s="10"/>
      <c r="H145" s="10"/>
      <c r="I145" s="10"/>
      <c r="J145" s="100"/>
    </row>
    <row r="146" spans="1:10" ht="15" customHeight="1" x14ac:dyDescent="0.25">
      <c r="A146" s="116" t="s">
        <v>519</v>
      </c>
      <c r="B146" s="114" t="s">
        <v>437</v>
      </c>
      <c r="C146" s="5" t="s">
        <v>19</v>
      </c>
      <c r="D146" s="49">
        <f t="shared" ref="D146:I146" si="85">SUM(D147:D147)</f>
        <v>10.14</v>
      </c>
      <c r="E146" s="49">
        <f t="shared" si="85"/>
        <v>4.47</v>
      </c>
      <c r="F146" s="49">
        <f t="shared" si="85"/>
        <v>0</v>
      </c>
      <c r="G146" s="49">
        <f t="shared" si="85"/>
        <v>0</v>
      </c>
      <c r="H146" s="49">
        <f t="shared" si="85"/>
        <v>5.67</v>
      </c>
      <c r="I146" s="49">
        <f t="shared" si="85"/>
        <v>0</v>
      </c>
      <c r="J146" s="101"/>
    </row>
    <row r="147" spans="1:10" ht="19.5" customHeight="1" x14ac:dyDescent="0.25">
      <c r="A147" s="117"/>
      <c r="B147" s="115"/>
      <c r="C147" s="9">
        <v>2013</v>
      </c>
      <c r="D147" s="10">
        <f>SUM(E147:I147)</f>
        <v>10.14</v>
      </c>
      <c r="E147" s="10">
        <v>4.47</v>
      </c>
      <c r="F147" s="10"/>
      <c r="G147" s="10"/>
      <c r="H147" s="10">
        <v>5.67</v>
      </c>
      <c r="I147" s="10"/>
      <c r="J147" s="100"/>
    </row>
    <row r="148" spans="1:10" ht="15" customHeight="1" x14ac:dyDescent="0.25">
      <c r="A148" s="106">
        <v>13</v>
      </c>
      <c r="B148" s="102" t="s">
        <v>70</v>
      </c>
      <c r="C148" s="27" t="s">
        <v>14</v>
      </c>
      <c r="D148" s="27">
        <f>SUM(D149)</f>
        <v>276.24200000000002</v>
      </c>
      <c r="E148" s="27">
        <f>SUM(E149)</f>
        <v>70.289000000000001</v>
      </c>
      <c r="F148" s="27">
        <f t="shared" ref="F148:I148" si="86">SUM(F149)</f>
        <v>0</v>
      </c>
      <c r="G148" s="27">
        <f t="shared" si="86"/>
        <v>0</v>
      </c>
      <c r="H148" s="27">
        <f t="shared" si="86"/>
        <v>205.953</v>
      </c>
      <c r="I148" s="27">
        <f t="shared" si="86"/>
        <v>0</v>
      </c>
      <c r="J148" s="104" t="s">
        <v>548</v>
      </c>
    </row>
    <row r="149" spans="1:10" ht="45" customHeight="1" x14ac:dyDescent="0.25">
      <c r="A149" s="106"/>
      <c r="B149" s="103"/>
      <c r="C149" s="61">
        <v>2014</v>
      </c>
      <c r="D149" s="27">
        <f>SUM(E149+F149+G149+H149+I149)</f>
        <v>276.24200000000002</v>
      </c>
      <c r="E149" s="27">
        <f>SUM(E151+E153+E165+E167+E169+E171)</f>
        <v>70.289000000000001</v>
      </c>
      <c r="F149" s="27">
        <f t="shared" ref="F149:I149" si="87">SUM(F151+F153+F165+F167+F169+F171)</f>
        <v>0</v>
      </c>
      <c r="G149" s="27">
        <f t="shared" si="87"/>
        <v>0</v>
      </c>
      <c r="H149" s="27">
        <f t="shared" si="87"/>
        <v>205.953</v>
      </c>
      <c r="I149" s="27">
        <f t="shared" si="87"/>
        <v>0</v>
      </c>
      <c r="J149" s="105"/>
    </row>
    <row r="150" spans="1:10" x14ac:dyDescent="0.25">
      <c r="A150" s="94" t="s">
        <v>520</v>
      </c>
      <c r="B150" s="107" t="s">
        <v>972</v>
      </c>
      <c r="C150" s="5" t="s">
        <v>19</v>
      </c>
      <c r="D150" s="7">
        <f>SUM(D151)</f>
        <v>0.05</v>
      </c>
      <c r="E150" s="7">
        <f>SUM(E151)</f>
        <v>0.05</v>
      </c>
      <c r="F150" s="7">
        <f t="shared" ref="F150:I150" si="88">SUM(F151)</f>
        <v>0</v>
      </c>
      <c r="G150" s="7">
        <f t="shared" si="88"/>
        <v>0</v>
      </c>
      <c r="H150" s="7">
        <f t="shared" si="88"/>
        <v>0</v>
      </c>
      <c r="I150" s="7">
        <f t="shared" si="88"/>
        <v>0</v>
      </c>
      <c r="J150" s="97" t="s">
        <v>72</v>
      </c>
    </row>
    <row r="151" spans="1:10" ht="18.75" customHeight="1" x14ac:dyDescent="0.25">
      <c r="A151" s="95"/>
      <c r="B151" s="98"/>
      <c r="C151" s="9">
        <v>2014</v>
      </c>
      <c r="D151" s="17">
        <f>SUM(E151+F151+G151+H151+I151)</f>
        <v>0.05</v>
      </c>
      <c r="E151" s="18">
        <v>0.05</v>
      </c>
      <c r="F151" s="10"/>
      <c r="G151" s="10"/>
      <c r="H151" s="10"/>
      <c r="I151" s="10"/>
      <c r="J151" s="108"/>
    </row>
    <row r="152" spans="1:10" x14ac:dyDescent="0.25">
      <c r="A152" s="94" t="s">
        <v>100</v>
      </c>
      <c r="B152" s="97" t="s">
        <v>973</v>
      </c>
      <c r="C152" s="5" t="s">
        <v>19</v>
      </c>
      <c r="D152" s="7">
        <f t="shared" ref="D152:I152" si="89">SUM(D153)</f>
        <v>7.3500000000000005</v>
      </c>
      <c r="E152" s="7">
        <f t="shared" si="89"/>
        <v>7.3500000000000005</v>
      </c>
      <c r="F152" s="7">
        <f t="shared" si="89"/>
        <v>0</v>
      </c>
      <c r="G152" s="7">
        <f t="shared" si="89"/>
        <v>0</v>
      </c>
      <c r="H152" s="7">
        <f t="shared" si="89"/>
        <v>0</v>
      </c>
      <c r="I152" s="7">
        <f t="shared" si="89"/>
        <v>0</v>
      </c>
      <c r="J152" s="101"/>
    </row>
    <row r="153" spans="1:10" ht="51.75" customHeight="1" x14ac:dyDescent="0.25">
      <c r="A153" s="95"/>
      <c r="B153" s="98"/>
      <c r="C153" s="9">
        <v>2014</v>
      </c>
      <c r="D153" s="17">
        <f>SUM(E153+F153+G153+H153+I153)</f>
        <v>7.3500000000000005</v>
      </c>
      <c r="E153" s="18">
        <f>SUM(E155+E157+E159+E161+E163)</f>
        <v>7.3500000000000005</v>
      </c>
      <c r="F153" s="10">
        <f>SUM(F155+F157+F159+F161+F163)</f>
        <v>0</v>
      </c>
      <c r="G153" s="10">
        <f>SUM(G155+G157+G159+G161+G163)</f>
        <v>0</v>
      </c>
      <c r="H153" s="10">
        <f>SUM(H155+H157+H159+H161+H163)</f>
        <v>0</v>
      </c>
      <c r="I153" s="10">
        <f>SUM(I155+I157+I159+I161+I163)</f>
        <v>0</v>
      </c>
      <c r="J153" s="100"/>
    </row>
    <row r="154" spans="1:10" x14ac:dyDescent="0.25">
      <c r="A154" s="94" t="s">
        <v>521</v>
      </c>
      <c r="B154" s="97" t="s">
        <v>74</v>
      </c>
      <c r="C154" s="5" t="s">
        <v>19</v>
      </c>
      <c r="D154" s="7">
        <f t="shared" ref="D154:I154" si="90">SUM(D155)</f>
        <v>2.5</v>
      </c>
      <c r="E154" s="7">
        <f t="shared" si="90"/>
        <v>2.5</v>
      </c>
      <c r="F154" s="7">
        <f t="shared" si="90"/>
        <v>0</v>
      </c>
      <c r="G154" s="7">
        <f t="shared" si="90"/>
        <v>0</v>
      </c>
      <c r="H154" s="7">
        <f t="shared" si="90"/>
        <v>0</v>
      </c>
      <c r="I154" s="7">
        <f t="shared" si="90"/>
        <v>0</v>
      </c>
      <c r="J154" s="97" t="s">
        <v>75</v>
      </c>
    </row>
    <row r="155" spans="1:10" ht="66" customHeight="1" x14ac:dyDescent="0.25">
      <c r="A155" s="95"/>
      <c r="B155" s="98"/>
      <c r="C155" s="9">
        <v>2014</v>
      </c>
      <c r="D155" s="17">
        <f>SUM(E155+F155+G155+H155+I155)</f>
        <v>2.5</v>
      </c>
      <c r="E155" s="10">
        <v>2.5</v>
      </c>
      <c r="F155" s="10"/>
      <c r="G155" s="10"/>
      <c r="H155" s="10"/>
      <c r="I155" s="10"/>
      <c r="J155" s="108"/>
    </row>
    <row r="156" spans="1:10" x14ac:dyDescent="0.25">
      <c r="A156" s="94" t="s">
        <v>522</v>
      </c>
      <c r="B156" s="107" t="s">
        <v>76</v>
      </c>
      <c r="C156" s="5" t="s">
        <v>19</v>
      </c>
      <c r="D156" s="7">
        <f t="shared" ref="D156:I156" si="91">SUM(D157)</f>
        <v>2.5</v>
      </c>
      <c r="E156" s="7">
        <f t="shared" si="91"/>
        <v>2.5</v>
      </c>
      <c r="F156" s="7">
        <f t="shared" si="91"/>
        <v>0</v>
      </c>
      <c r="G156" s="7">
        <f t="shared" si="91"/>
        <v>0</v>
      </c>
      <c r="H156" s="7">
        <f t="shared" si="91"/>
        <v>0</v>
      </c>
      <c r="I156" s="7">
        <f t="shared" si="91"/>
        <v>0</v>
      </c>
      <c r="J156" s="97" t="s">
        <v>804</v>
      </c>
    </row>
    <row r="157" spans="1:10" ht="74.25" customHeight="1" x14ac:dyDescent="0.25">
      <c r="A157" s="95"/>
      <c r="B157" s="98"/>
      <c r="C157" s="9">
        <v>2014</v>
      </c>
      <c r="D157" s="17">
        <f>SUM(E157+F157+G157+H157+I157)</f>
        <v>2.5</v>
      </c>
      <c r="E157" s="18">
        <v>2.5</v>
      </c>
      <c r="F157" s="10"/>
      <c r="G157" s="10"/>
      <c r="H157" s="10"/>
      <c r="I157" s="10"/>
      <c r="J157" s="108"/>
    </row>
    <row r="158" spans="1:10" x14ac:dyDescent="0.25">
      <c r="A158" s="94" t="s">
        <v>523</v>
      </c>
      <c r="B158" s="97" t="s">
        <v>77</v>
      </c>
      <c r="C158" s="5" t="s">
        <v>19</v>
      </c>
      <c r="D158" s="7">
        <f t="shared" ref="D158:I158" si="92">SUM(D159)</f>
        <v>0.15</v>
      </c>
      <c r="E158" s="7">
        <f t="shared" si="92"/>
        <v>0.15</v>
      </c>
      <c r="F158" s="7">
        <f t="shared" si="92"/>
        <v>0</v>
      </c>
      <c r="G158" s="7">
        <f t="shared" si="92"/>
        <v>0</v>
      </c>
      <c r="H158" s="7">
        <f t="shared" si="92"/>
        <v>0</v>
      </c>
      <c r="I158" s="7">
        <f t="shared" si="92"/>
        <v>0</v>
      </c>
      <c r="J158" s="97" t="s">
        <v>802</v>
      </c>
    </row>
    <row r="159" spans="1:10" ht="21" customHeight="1" x14ac:dyDescent="0.25">
      <c r="A159" s="95"/>
      <c r="B159" s="108"/>
      <c r="C159" s="9">
        <v>2014</v>
      </c>
      <c r="D159" s="23">
        <f>SUM(E159+F159+G159+H159+I159)</f>
        <v>0.15</v>
      </c>
      <c r="E159" s="18">
        <v>0.15</v>
      </c>
      <c r="F159" s="10"/>
      <c r="G159" s="10"/>
      <c r="H159" s="10"/>
      <c r="I159" s="10"/>
      <c r="J159" s="108"/>
    </row>
    <row r="160" spans="1:10" x14ac:dyDescent="0.25">
      <c r="A160" s="94" t="s">
        <v>524</v>
      </c>
      <c r="B160" s="97" t="s">
        <v>78</v>
      </c>
      <c r="C160" s="5" t="s">
        <v>19</v>
      </c>
      <c r="D160" s="7">
        <f t="shared" ref="D160:I160" si="93">SUM(D161)</f>
        <v>1.2</v>
      </c>
      <c r="E160" s="7">
        <f t="shared" si="93"/>
        <v>1.2</v>
      </c>
      <c r="F160" s="7">
        <f t="shared" si="93"/>
        <v>0</v>
      </c>
      <c r="G160" s="7">
        <f t="shared" si="93"/>
        <v>0</v>
      </c>
      <c r="H160" s="7">
        <f t="shared" si="93"/>
        <v>0</v>
      </c>
      <c r="I160" s="7">
        <f t="shared" si="93"/>
        <v>0</v>
      </c>
      <c r="J160" s="101"/>
    </row>
    <row r="161" spans="1:28" ht="31.5" customHeight="1" x14ac:dyDescent="0.25">
      <c r="A161" s="95"/>
      <c r="B161" s="108"/>
      <c r="C161" s="9">
        <v>2014</v>
      </c>
      <c r="D161" s="23">
        <f>SUM(E161+F161+G161+H161+I161)</f>
        <v>1.2</v>
      </c>
      <c r="E161" s="18">
        <v>1.2</v>
      </c>
      <c r="F161" s="10"/>
      <c r="G161" s="10"/>
      <c r="H161" s="10"/>
      <c r="I161" s="10"/>
      <c r="J161" s="100"/>
    </row>
    <row r="162" spans="1:28" x14ac:dyDescent="0.25">
      <c r="A162" s="94" t="s">
        <v>525</v>
      </c>
      <c r="B162" s="97" t="s">
        <v>79</v>
      </c>
      <c r="C162" s="5" t="s">
        <v>19</v>
      </c>
      <c r="D162" s="7">
        <f t="shared" ref="D162:I166" si="94">SUM(D163)</f>
        <v>1</v>
      </c>
      <c r="E162" s="7">
        <f t="shared" si="94"/>
        <v>1</v>
      </c>
      <c r="F162" s="7">
        <f t="shared" si="94"/>
        <v>0</v>
      </c>
      <c r="G162" s="7">
        <f t="shared" si="94"/>
        <v>0</v>
      </c>
      <c r="H162" s="7">
        <f t="shared" si="94"/>
        <v>0</v>
      </c>
      <c r="I162" s="7">
        <f t="shared" si="94"/>
        <v>0</v>
      </c>
      <c r="J162" s="101"/>
    </row>
    <row r="163" spans="1:28" x14ac:dyDescent="0.25">
      <c r="A163" s="95"/>
      <c r="B163" s="108"/>
      <c r="C163" s="9">
        <v>2014</v>
      </c>
      <c r="D163" s="23">
        <f>SUM(E163+F163+G163+H163+I163)</f>
        <v>1</v>
      </c>
      <c r="E163" s="18">
        <v>1</v>
      </c>
      <c r="F163" s="18"/>
      <c r="G163" s="18"/>
      <c r="H163" s="18"/>
      <c r="I163" s="10"/>
      <c r="J163" s="87"/>
    </row>
    <row r="164" spans="1:28" x14ac:dyDescent="0.25">
      <c r="A164" s="120" t="s">
        <v>101</v>
      </c>
      <c r="B164" s="118" t="s">
        <v>805</v>
      </c>
      <c r="C164" s="5" t="s">
        <v>19</v>
      </c>
      <c r="D164" s="7">
        <f t="shared" si="94"/>
        <v>0.872</v>
      </c>
      <c r="E164" s="7">
        <f t="shared" si="94"/>
        <v>0.872</v>
      </c>
      <c r="F164" s="7">
        <f t="shared" si="94"/>
        <v>0</v>
      </c>
      <c r="G164" s="7">
        <f t="shared" si="94"/>
        <v>0</v>
      </c>
      <c r="H164" s="7">
        <f t="shared" si="94"/>
        <v>0</v>
      </c>
      <c r="I164" s="7">
        <f t="shared" si="94"/>
        <v>0</v>
      </c>
      <c r="J164" s="86"/>
    </row>
    <row r="165" spans="1:28" ht="29.25" customHeight="1" x14ac:dyDescent="0.25">
      <c r="A165" s="121"/>
      <c r="B165" s="122"/>
      <c r="C165" s="9">
        <v>2014</v>
      </c>
      <c r="D165" s="23">
        <f t="shared" ref="D165" si="95">SUM(E165+F165+G165+H165+I165)</f>
        <v>0.872</v>
      </c>
      <c r="E165" s="18">
        <v>0.872</v>
      </c>
      <c r="F165" s="18"/>
      <c r="G165" s="18"/>
      <c r="H165" s="18"/>
      <c r="I165" s="10"/>
      <c r="J165" s="87"/>
    </row>
    <row r="166" spans="1:28" x14ac:dyDescent="0.25">
      <c r="A166" s="120" t="s">
        <v>102</v>
      </c>
      <c r="B166" s="118" t="s">
        <v>806</v>
      </c>
      <c r="C166" s="5" t="s">
        <v>19</v>
      </c>
      <c r="D166" s="7">
        <f t="shared" si="94"/>
        <v>2.7269999999999999</v>
      </c>
      <c r="E166" s="7">
        <f t="shared" si="94"/>
        <v>0</v>
      </c>
      <c r="F166" s="7">
        <f t="shared" si="94"/>
        <v>0</v>
      </c>
      <c r="G166" s="7">
        <f t="shared" si="94"/>
        <v>0</v>
      </c>
      <c r="H166" s="7">
        <f t="shared" si="94"/>
        <v>2.7269999999999999</v>
      </c>
      <c r="I166" s="7">
        <f t="shared" si="94"/>
        <v>0</v>
      </c>
      <c r="J166" s="57"/>
    </row>
    <row r="167" spans="1:28" x14ac:dyDescent="0.25">
      <c r="A167" s="96"/>
      <c r="B167" s="119"/>
      <c r="C167" s="9">
        <v>2014</v>
      </c>
      <c r="D167" s="23">
        <f t="shared" ref="D167" si="96">SUM(E167+F167+G167+H167+I167)</f>
        <v>2.7269999999999999</v>
      </c>
      <c r="E167" s="18">
        <v>0</v>
      </c>
      <c r="F167" s="18"/>
      <c r="G167" s="18"/>
      <c r="H167" s="18">
        <v>2.7269999999999999</v>
      </c>
      <c r="I167" s="10"/>
      <c r="J167" s="57"/>
    </row>
    <row r="168" spans="1:28" x14ac:dyDescent="0.25">
      <c r="A168" s="94" t="s">
        <v>807</v>
      </c>
      <c r="B168" s="97" t="s">
        <v>438</v>
      </c>
      <c r="C168" s="5" t="s">
        <v>19</v>
      </c>
      <c r="D168" s="7">
        <f>SUM(D169)</f>
        <v>3.1280000000000001</v>
      </c>
      <c r="E168" s="7">
        <f>SUM(E169)</f>
        <v>3.1280000000000001</v>
      </c>
      <c r="F168" s="7">
        <f t="shared" ref="F168:I168" si="97">SUM(F169)</f>
        <v>0</v>
      </c>
      <c r="G168" s="7">
        <f t="shared" si="97"/>
        <v>0</v>
      </c>
      <c r="H168" s="7">
        <f t="shared" si="97"/>
        <v>0</v>
      </c>
      <c r="I168" s="49">
        <f t="shared" si="97"/>
        <v>0</v>
      </c>
      <c r="J168" s="97" t="s">
        <v>780</v>
      </c>
    </row>
    <row r="169" spans="1:28" ht="57" customHeight="1" x14ac:dyDescent="0.25">
      <c r="A169" s="95"/>
      <c r="B169" s="108"/>
      <c r="C169" s="9">
        <v>2014</v>
      </c>
      <c r="D169" s="23">
        <f>SUM(E169+F169+G169+H169+I169)</f>
        <v>3.1280000000000001</v>
      </c>
      <c r="E169" s="18">
        <v>3.1280000000000001</v>
      </c>
      <c r="F169" s="18"/>
      <c r="G169" s="18"/>
      <c r="H169" s="18"/>
      <c r="I169" s="10"/>
      <c r="J169" s="108"/>
    </row>
    <row r="170" spans="1:28" s="73" customFormat="1" x14ac:dyDescent="0.25">
      <c r="A170" s="94" t="s">
        <v>808</v>
      </c>
      <c r="B170" s="97" t="s">
        <v>439</v>
      </c>
      <c r="C170" s="68" t="s">
        <v>19</v>
      </c>
      <c r="D170" s="42">
        <f t="shared" ref="D170:I170" si="98">SUM(D171)</f>
        <v>262.11500000000001</v>
      </c>
      <c r="E170" s="42">
        <f t="shared" si="98"/>
        <v>58.888999999999996</v>
      </c>
      <c r="F170" s="53">
        <f t="shared" si="98"/>
        <v>0</v>
      </c>
      <c r="G170" s="53">
        <f t="shared" si="98"/>
        <v>0</v>
      </c>
      <c r="H170" s="42">
        <f t="shared" si="98"/>
        <v>203.226</v>
      </c>
      <c r="I170" s="53">
        <f t="shared" si="98"/>
        <v>0</v>
      </c>
      <c r="J170" s="97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</row>
    <row r="171" spans="1:28" s="73" customFormat="1" ht="39" customHeight="1" x14ac:dyDescent="0.25">
      <c r="A171" s="95"/>
      <c r="B171" s="108"/>
      <c r="C171" s="9">
        <v>2014</v>
      </c>
      <c r="D171" s="59">
        <f>SUM(E171+F171+G171+H171+I171)</f>
        <v>262.11500000000001</v>
      </c>
      <c r="E171" s="20">
        <f>SUM(E173+E175+E177++E179+E181)</f>
        <v>58.888999999999996</v>
      </c>
      <c r="F171" s="24">
        <f>SUM(F173+F175+F177+F181)</f>
        <v>0</v>
      </c>
      <c r="G171" s="24">
        <f>SUM(G173+G175+G177+G181)</f>
        <v>0</v>
      </c>
      <c r="H171" s="20">
        <f>SUM(H173+H175+H177+H181)</f>
        <v>203.226</v>
      </c>
      <c r="I171" s="24">
        <f>SUM(I173+I175+I177+I181)</f>
        <v>0</v>
      </c>
      <c r="J171" s="108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</row>
    <row r="172" spans="1:28" s="79" customFormat="1" x14ac:dyDescent="0.25">
      <c r="A172" s="94" t="s">
        <v>809</v>
      </c>
      <c r="B172" s="97" t="s">
        <v>82</v>
      </c>
      <c r="C172" s="68" t="s">
        <v>19</v>
      </c>
      <c r="D172" s="42">
        <f t="shared" ref="D172:I172" si="99">SUM(D173)</f>
        <v>0.60599999999999998</v>
      </c>
      <c r="E172" s="42">
        <f t="shared" si="99"/>
        <v>0.60599999999999998</v>
      </c>
      <c r="F172" s="53">
        <f t="shared" si="99"/>
        <v>0</v>
      </c>
      <c r="G172" s="53">
        <f t="shared" si="99"/>
        <v>0</v>
      </c>
      <c r="H172" s="53">
        <f t="shared" si="99"/>
        <v>0</v>
      </c>
      <c r="I172" s="53">
        <f t="shared" si="99"/>
        <v>0</v>
      </c>
      <c r="J172" s="101"/>
    </row>
    <row r="173" spans="1:28" s="79" customFormat="1" x14ac:dyDescent="0.25">
      <c r="A173" s="95"/>
      <c r="B173" s="108"/>
      <c r="C173" s="9">
        <v>2014</v>
      </c>
      <c r="D173" s="59">
        <f>SUM(E173+F173+G173+H173+I173)</f>
        <v>0.60599999999999998</v>
      </c>
      <c r="E173" s="20">
        <v>0.60599999999999998</v>
      </c>
      <c r="F173" s="24"/>
      <c r="G173" s="24"/>
      <c r="H173" s="24"/>
      <c r="I173" s="24"/>
      <c r="J173" s="100"/>
    </row>
    <row r="174" spans="1:28" x14ac:dyDescent="0.25">
      <c r="A174" s="94" t="s">
        <v>810</v>
      </c>
      <c r="B174" s="97" t="s">
        <v>83</v>
      </c>
      <c r="C174" s="5" t="s">
        <v>19</v>
      </c>
      <c r="D174" s="7">
        <f t="shared" ref="D174:I174" si="100">SUM(D175)</f>
        <v>189.51300000000001</v>
      </c>
      <c r="E174" s="7">
        <f t="shared" si="100"/>
        <v>9.4130000000000003</v>
      </c>
      <c r="F174" s="49">
        <f t="shared" si="100"/>
        <v>0</v>
      </c>
      <c r="G174" s="49">
        <f t="shared" si="100"/>
        <v>0</v>
      </c>
      <c r="H174" s="49">
        <f t="shared" si="100"/>
        <v>180.1</v>
      </c>
      <c r="I174" s="49">
        <f t="shared" si="100"/>
        <v>0</v>
      </c>
      <c r="J174" s="101"/>
    </row>
    <row r="175" spans="1:28" ht="20.25" customHeight="1" x14ac:dyDescent="0.25">
      <c r="A175" s="95"/>
      <c r="B175" s="108"/>
      <c r="C175" s="9">
        <v>2014</v>
      </c>
      <c r="D175" s="17">
        <f>SUM(E175+F175+G175+H175+I175)</f>
        <v>189.51300000000001</v>
      </c>
      <c r="E175" s="18">
        <v>9.4130000000000003</v>
      </c>
      <c r="F175" s="10"/>
      <c r="G175" s="10"/>
      <c r="H175" s="10">
        <v>180.1</v>
      </c>
      <c r="I175" s="10"/>
      <c r="J175" s="100"/>
    </row>
    <row r="176" spans="1:28" x14ac:dyDescent="0.25">
      <c r="A176" s="94" t="s">
        <v>811</v>
      </c>
      <c r="B176" s="97" t="s">
        <v>84</v>
      </c>
      <c r="C176" s="5" t="s">
        <v>19</v>
      </c>
      <c r="D176" s="7">
        <f t="shared" ref="D176:I176" si="101">SUM(D177)</f>
        <v>70.096000000000004</v>
      </c>
      <c r="E176" s="7">
        <f t="shared" si="101"/>
        <v>46.97</v>
      </c>
      <c r="F176" s="49">
        <f t="shared" si="101"/>
        <v>0</v>
      </c>
      <c r="G176" s="49">
        <f t="shared" si="101"/>
        <v>0</v>
      </c>
      <c r="H176" s="7">
        <f t="shared" si="101"/>
        <v>23.126000000000001</v>
      </c>
      <c r="I176" s="49">
        <f t="shared" si="101"/>
        <v>0</v>
      </c>
      <c r="J176" s="101"/>
    </row>
    <row r="177" spans="1:28" x14ac:dyDescent="0.25">
      <c r="A177" s="121"/>
      <c r="B177" s="122"/>
      <c r="C177" s="9">
        <v>2014</v>
      </c>
      <c r="D177" s="17">
        <f>SUM(E177+F177+G177+H177+I177)</f>
        <v>70.096000000000004</v>
      </c>
      <c r="E177" s="18">
        <v>46.97</v>
      </c>
      <c r="F177" s="10"/>
      <c r="G177" s="10"/>
      <c r="H177" s="18">
        <v>23.126000000000001</v>
      </c>
      <c r="I177" s="10"/>
      <c r="J177" s="87"/>
    </row>
    <row r="178" spans="1:28" s="73" customFormat="1" x14ac:dyDescent="0.25">
      <c r="A178" s="94" t="s">
        <v>812</v>
      </c>
      <c r="B178" s="97" t="s">
        <v>85</v>
      </c>
      <c r="C178" s="68" t="s">
        <v>19</v>
      </c>
      <c r="D178" s="42">
        <f t="shared" ref="D178:I180" si="102">SUM(D179)</f>
        <v>0</v>
      </c>
      <c r="E178" s="42">
        <f t="shared" si="102"/>
        <v>0</v>
      </c>
      <c r="F178" s="53">
        <f t="shared" si="102"/>
        <v>0</v>
      </c>
      <c r="G178" s="53">
        <f t="shared" si="102"/>
        <v>0</v>
      </c>
      <c r="H178" s="53">
        <f t="shared" si="102"/>
        <v>0</v>
      </c>
      <c r="I178" s="53">
        <f t="shared" si="102"/>
        <v>0</v>
      </c>
      <c r="J178" s="100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</row>
    <row r="179" spans="1:28" s="73" customFormat="1" x14ac:dyDescent="0.25">
      <c r="A179" s="95"/>
      <c r="B179" s="108"/>
      <c r="C179" s="9">
        <v>2014</v>
      </c>
      <c r="D179" s="59">
        <f>SUM(E179+F179+G179+H179+I179)</f>
        <v>0</v>
      </c>
      <c r="E179" s="20">
        <v>0</v>
      </c>
      <c r="F179" s="24"/>
      <c r="G179" s="24"/>
      <c r="H179" s="24"/>
      <c r="I179" s="24"/>
      <c r="J179" s="127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</row>
    <row r="180" spans="1:28" s="73" customFormat="1" x14ac:dyDescent="0.25">
      <c r="A180" s="94" t="s">
        <v>813</v>
      </c>
      <c r="B180" s="97" t="s">
        <v>803</v>
      </c>
      <c r="C180" s="68" t="s">
        <v>19</v>
      </c>
      <c r="D180" s="42">
        <f t="shared" si="102"/>
        <v>1.9</v>
      </c>
      <c r="E180" s="42">
        <f t="shared" si="102"/>
        <v>1.9</v>
      </c>
      <c r="F180" s="53">
        <f t="shared" si="102"/>
        <v>0</v>
      </c>
      <c r="G180" s="53">
        <f t="shared" si="102"/>
        <v>0</v>
      </c>
      <c r="H180" s="53">
        <f t="shared" si="102"/>
        <v>0</v>
      </c>
      <c r="I180" s="53">
        <f t="shared" si="102"/>
        <v>0</v>
      </c>
      <c r="J180" s="101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</row>
    <row r="181" spans="1:28" s="73" customFormat="1" ht="19.5" customHeight="1" x14ac:dyDescent="0.25">
      <c r="A181" s="95"/>
      <c r="B181" s="108"/>
      <c r="C181" s="9">
        <v>2014</v>
      </c>
      <c r="D181" s="59">
        <f>SUM(E181+F181+G181+H181+I181)</f>
        <v>1.9</v>
      </c>
      <c r="E181" s="20">
        <v>1.9</v>
      </c>
      <c r="F181" s="24"/>
      <c r="G181" s="24"/>
      <c r="H181" s="24"/>
      <c r="I181" s="24"/>
      <c r="J181" s="100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</row>
    <row r="182" spans="1:28" ht="15" customHeight="1" x14ac:dyDescent="0.25">
      <c r="A182" s="94" t="s">
        <v>567</v>
      </c>
      <c r="B182" s="102" t="s">
        <v>558</v>
      </c>
      <c r="C182" s="62" t="s">
        <v>14</v>
      </c>
      <c r="D182" s="62">
        <f>SUM(D183)</f>
        <v>1437.819</v>
      </c>
      <c r="E182" s="62">
        <f t="shared" ref="E182" si="103">SUM(E183)</f>
        <v>459.73399999999998</v>
      </c>
      <c r="F182" s="62">
        <f t="shared" ref="F182" si="104">SUM(F183)</f>
        <v>0</v>
      </c>
      <c r="G182" s="62">
        <f t="shared" ref="G182" si="105">SUM(G183)</f>
        <v>0</v>
      </c>
      <c r="H182" s="62">
        <f t="shared" ref="H182" si="106">SUM(H183)</f>
        <v>764.36099999999999</v>
      </c>
      <c r="I182" s="62">
        <f t="shared" ref="I182" si="107">SUM(I183)</f>
        <v>213.72399999999999</v>
      </c>
      <c r="J182" s="104"/>
    </row>
    <row r="183" spans="1:28" ht="45.75" customHeight="1" x14ac:dyDescent="0.25">
      <c r="A183" s="96"/>
      <c r="B183" s="103"/>
      <c r="C183" s="63">
        <v>2015</v>
      </c>
      <c r="D183" s="62">
        <f>SUM(E183:I183)</f>
        <v>1437.819</v>
      </c>
      <c r="E183" s="62">
        <v>459.73399999999998</v>
      </c>
      <c r="F183" s="62">
        <v>0</v>
      </c>
      <c r="G183" s="62">
        <v>0</v>
      </c>
      <c r="H183" s="62">
        <v>764.36099999999999</v>
      </c>
      <c r="I183" s="62">
        <v>213.72399999999999</v>
      </c>
      <c r="J183" s="105"/>
    </row>
    <row r="184" spans="1:28" ht="15" customHeight="1" x14ac:dyDescent="0.25">
      <c r="A184" s="106">
        <v>14</v>
      </c>
      <c r="B184" s="102" t="s">
        <v>86</v>
      </c>
      <c r="C184" s="62" t="s">
        <v>14</v>
      </c>
      <c r="D184" s="62">
        <f t="shared" ref="D184:I184" si="108">SUM(D185:D185)</f>
        <v>8.23</v>
      </c>
      <c r="E184" s="62">
        <f t="shared" si="108"/>
        <v>2.4500000000000002</v>
      </c>
      <c r="F184" s="62">
        <f t="shared" si="108"/>
        <v>0</v>
      </c>
      <c r="G184" s="62">
        <f t="shared" si="108"/>
        <v>0</v>
      </c>
      <c r="H184" s="62">
        <f t="shared" si="108"/>
        <v>5.78</v>
      </c>
      <c r="I184" s="62">
        <f t="shared" si="108"/>
        <v>0</v>
      </c>
      <c r="J184" s="104" t="s">
        <v>548</v>
      </c>
    </row>
    <row r="185" spans="1:28" ht="72.75" customHeight="1" x14ac:dyDescent="0.25">
      <c r="A185" s="106"/>
      <c r="B185" s="103"/>
      <c r="C185" s="63">
        <v>2013</v>
      </c>
      <c r="D185" s="62">
        <f>SUM(E185:I185)</f>
        <v>8.23</v>
      </c>
      <c r="E185" s="62">
        <f>SUM(E187+E189+E191+E193)</f>
        <v>2.4500000000000002</v>
      </c>
      <c r="F185" s="62">
        <f>SUM(F187+F189+F191+F193)</f>
        <v>0</v>
      </c>
      <c r="G185" s="62">
        <f>SUM(G187+G189+G191+G193)</f>
        <v>0</v>
      </c>
      <c r="H185" s="62">
        <f>SUM(H187+H189+H191+H193)</f>
        <v>5.78</v>
      </c>
      <c r="I185" s="62">
        <f>SUM(I187+I189+I191+I193)</f>
        <v>0</v>
      </c>
      <c r="J185" s="105"/>
    </row>
    <row r="186" spans="1:28" x14ac:dyDescent="0.25">
      <c r="A186" s="94" t="s">
        <v>108</v>
      </c>
      <c r="B186" s="107" t="s">
        <v>440</v>
      </c>
      <c r="C186" s="5" t="s">
        <v>19</v>
      </c>
      <c r="D186" s="49">
        <f t="shared" ref="D186:I186" si="109">SUM(D187:D187)</f>
        <v>3.53</v>
      </c>
      <c r="E186" s="49">
        <f t="shared" si="109"/>
        <v>0.36</v>
      </c>
      <c r="F186" s="49">
        <f t="shared" si="109"/>
        <v>0</v>
      </c>
      <c r="G186" s="49">
        <f t="shared" si="109"/>
        <v>0</v>
      </c>
      <c r="H186" s="49">
        <f t="shared" si="109"/>
        <v>3.17</v>
      </c>
      <c r="I186" s="49">
        <f t="shared" si="109"/>
        <v>0</v>
      </c>
      <c r="J186" s="97" t="s">
        <v>88</v>
      </c>
    </row>
    <row r="187" spans="1:28" ht="40.5" customHeight="1" x14ac:dyDescent="0.25">
      <c r="A187" s="95"/>
      <c r="B187" s="98"/>
      <c r="C187" s="9">
        <v>2013</v>
      </c>
      <c r="D187" s="10">
        <f>SUM(E187:I187)</f>
        <v>3.53</v>
      </c>
      <c r="E187" s="10">
        <v>0.36</v>
      </c>
      <c r="F187" s="10"/>
      <c r="G187" s="10"/>
      <c r="H187" s="24">
        <v>3.17</v>
      </c>
      <c r="I187" s="10"/>
      <c r="J187" s="108"/>
    </row>
    <row r="188" spans="1:28" x14ac:dyDescent="0.25">
      <c r="A188" s="94" t="s">
        <v>116</v>
      </c>
      <c r="B188" s="107" t="s">
        <v>90</v>
      </c>
      <c r="C188" s="5" t="s">
        <v>19</v>
      </c>
      <c r="D188" s="49">
        <f t="shared" ref="D188:I188" si="110">SUM(D189:D189)</f>
        <v>2.4500000000000002</v>
      </c>
      <c r="E188" s="49">
        <f t="shared" si="110"/>
        <v>0.8</v>
      </c>
      <c r="F188" s="49">
        <f t="shared" si="110"/>
        <v>0</v>
      </c>
      <c r="G188" s="49">
        <f t="shared" si="110"/>
        <v>0</v>
      </c>
      <c r="H188" s="49">
        <f t="shared" si="110"/>
        <v>1.65</v>
      </c>
      <c r="I188" s="49">
        <f t="shared" si="110"/>
        <v>0</v>
      </c>
      <c r="J188" s="97" t="s">
        <v>91</v>
      </c>
    </row>
    <row r="189" spans="1:28" ht="30.75" customHeight="1" x14ac:dyDescent="0.25">
      <c r="A189" s="95"/>
      <c r="B189" s="98"/>
      <c r="C189" s="9">
        <v>2013</v>
      </c>
      <c r="D189" s="10">
        <f>SUM(E189:I189)</f>
        <v>2.4500000000000002</v>
      </c>
      <c r="E189" s="10">
        <v>0.8</v>
      </c>
      <c r="F189" s="10"/>
      <c r="G189" s="10"/>
      <c r="H189" s="10">
        <v>1.65</v>
      </c>
      <c r="I189" s="10"/>
      <c r="J189" s="108"/>
    </row>
    <row r="190" spans="1:28" x14ac:dyDescent="0.25">
      <c r="A190" s="94" t="s">
        <v>526</v>
      </c>
      <c r="B190" s="107" t="s">
        <v>441</v>
      </c>
      <c r="C190" s="5" t="s">
        <v>19</v>
      </c>
      <c r="D190" s="49">
        <f t="shared" ref="D190:I190" si="111">SUM(D191:D191)</f>
        <v>1.23</v>
      </c>
      <c r="E190" s="49">
        <f t="shared" si="111"/>
        <v>0.27</v>
      </c>
      <c r="F190" s="49">
        <f t="shared" si="111"/>
        <v>0</v>
      </c>
      <c r="G190" s="49">
        <f t="shared" si="111"/>
        <v>0</v>
      </c>
      <c r="H190" s="49">
        <f t="shared" si="111"/>
        <v>0.96</v>
      </c>
      <c r="I190" s="49">
        <f t="shared" si="111"/>
        <v>0</v>
      </c>
      <c r="J190" s="97" t="s">
        <v>91</v>
      </c>
    </row>
    <row r="191" spans="1:28" ht="31.5" customHeight="1" x14ac:dyDescent="0.25">
      <c r="A191" s="95"/>
      <c r="B191" s="98"/>
      <c r="C191" s="9">
        <v>2013</v>
      </c>
      <c r="D191" s="10">
        <f>SUM(E191:I191)</f>
        <v>1.23</v>
      </c>
      <c r="E191" s="10">
        <v>0.27</v>
      </c>
      <c r="F191" s="10"/>
      <c r="G191" s="10"/>
      <c r="H191" s="10">
        <v>0.96</v>
      </c>
      <c r="I191" s="10"/>
      <c r="J191" s="108"/>
    </row>
    <row r="192" spans="1:28" x14ac:dyDescent="0.25">
      <c r="A192" s="94" t="s">
        <v>527</v>
      </c>
      <c r="B192" s="107" t="s">
        <v>442</v>
      </c>
      <c r="C192" s="5" t="s">
        <v>19</v>
      </c>
      <c r="D192" s="49">
        <f t="shared" ref="D192:I192" si="112">SUM(D193:D193)</f>
        <v>1.02</v>
      </c>
      <c r="E192" s="49">
        <f t="shared" si="112"/>
        <v>1.02</v>
      </c>
      <c r="F192" s="49">
        <f t="shared" si="112"/>
        <v>0</v>
      </c>
      <c r="G192" s="49">
        <f t="shared" si="112"/>
        <v>0</v>
      </c>
      <c r="H192" s="49">
        <f t="shared" si="112"/>
        <v>0</v>
      </c>
      <c r="I192" s="49">
        <f t="shared" si="112"/>
        <v>0</v>
      </c>
      <c r="J192" s="97" t="s">
        <v>94</v>
      </c>
    </row>
    <row r="193" spans="1:10" ht="30.75" customHeight="1" x14ac:dyDescent="0.25">
      <c r="A193" s="95"/>
      <c r="B193" s="98"/>
      <c r="C193" s="9">
        <v>2013</v>
      </c>
      <c r="D193" s="10">
        <f>SUM(E193:I193)</f>
        <v>1.02</v>
      </c>
      <c r="E193" s="10">
        <v>1.02</v>
      </c>
      <c r="F193" s="10"/>
      <c r="G193" s="10"/>
      <c r="H193" s="10"/>
      <c r="I193" s="10"/>
      <c r="J193" s="108"/>
    </row>
    <row r="194" spans="1:10" ht="15" customHeight="1" x14ac:dyDescent="0.25">
      <c r="A194" s="106">
        <v>15</v>
      </c>
      <c r="B194" s="102" t="s">
        <v>486</v>
      </c>
      <c r="C194" s="62" t="s">
        <v>14</v>
      </c>
      <c r="D194" s="62">
        <f>SUM(D195:D196)</f>
        <v>9.8290000000000006</v>
      </c>
      <c r="E194" s="62">
        <f>SUM(E195)</f>
        <v>2.4729999999999999</v>
      </c>
      <c r="F194" s="62">
        <f t="shared" ref="F194:I194" si="113">SUM(F195)</f>
        <v>0</v>
      </c>
      <c r="G194" s="62">
        <f t="shared" si="113"/>
        <v>0</v>
      </c>
      <c r="H194" s="62">
        <f t="shared" si="113"/>
        <v>3.8490000000000002</v>
      </c>
      <c r="I194" s="62">
        <f t="shared" si="113"/>
        <v>0</v>
      </c>
      <c r="J194" s="104" t="s">
        <v>553</v>
      </c>
    </row>
    <row r="195" spans="1:10" ht="56.25" customHeight="1" x14ac:dyDescent="0.25">
      <c r="A195" s="106"/>
      <c r="B195" s="103"/>
      <c r="C195" s="63">
        <v>2014</v>
      </c>
      <c r="D195" s="62">
        <f>SUM(E195+F195+G195+H195+I195)</f>
        <v>6.3220000000000001</v>
      </c>
      <c r="E195" s="62">
        <f>SUM(E197+E199+E201+E203+E205)</f>
        <v>2.4729999999999999</v>
      </c>
      <c r="F195" s="62">
        <f t="shared" ref="F195:I195" si="114">SUM(F197+F199+F201+F203+F205)</f>
        <v>0</v>
      </c>
      <c r="G195" s="62">
        <f t="shared" si="114"/>
        <v>0</v>
      </c>
      <c r="H195" s="62">
        <f t="shared" si="114"/>
        <v>3.8490000000000002</v>
      </c>
      <c r="I195" s="62">
        <f t="shared" si="114"/>
        <v>0</v>
      </c>
      <c r="J195" s="105"/>
    </row>
    <row r="196" spans="1:10" x14ac:dyDescent="0.25">
      <c r="A196" s="94" t="s">
        <v>147</v>
      </c>
      <c r="B196" s="107" t="s">
        <v>440</v>
      </c>
      <c r="C196" s="5" t="s">
        <v>19</v>
      </c>
      <c r="D196" s="7">
        <f>SUM(D197)</f>
        <v>3.5070000000000001</v>
      </c>
      <c r="E196" s="7">
        <f>SUM(E197)</f>
        <v>0.96699999999999997</v>
      </c>
      <c r="F196" s="7">
        <f t="shared" ref="F196:I196" si="115">SUM(F197)</f>
        <v>0</v>
      </c>
      <c r="G196" s="7">
        <f t="shared" si="115"/>
        <v>0</v>
      </c>
      <c r="H196" s="7">
        <f t="shared" si="115"/>
        <v>2.54</v>
      </c>
      <c r="I196" s="7">
        <f t="shared" si="115"/>
        <v>0</v>
      </c>
      <c r="J196" s="97"/>
    </row>
    <row r="197" spans="1:10" ht="42.75" customHeight="1" x14ac:dyDescent="0.25">
      <c r="A197" s="95"/>
      <c r="B197" s="98"/>
      <c r="C197" s="9">
        <v>2014</v>
      </c>
      <c r="D197" s="17">
        <f>SUM(E197+F197+G197+H197+I197)</f>
        <v>3.5070000000000001</v>
      </c>
      <c r="E197" s="18">
        <v>0.96699999999999997</v>
      </c>
      <c r="F197" s="18"/>
      <c r="G197" s="18"/>
      <c r="H197" s="18">
        <v>2.54</v>
      </c>
      <c r="I197" s="18"/>
      <c r="J197" s="108"/>
    </row>
    <row r="198" spans="1:10" x14ac:dyDescent="0.25">
      <c r="A198" s="94" t="s">
        <v>149</v>
      </c>
      <c r="B198" s="107" t="s">
        <v>487</v>
      </c>
      <c r="C198" s="5" t="s">
        <v>19</v>
      </c>
      <c r="D198" s="7">
        <f t="shared" ref="D198:I198" si="116">SUM(D199)</f>
        <v>0.72500000000000009</v>
      </c>
      <c r="E198" s="7">
        <f t="shared" si="116"/>
        <v>0.4</v>
      </c>
      <c r="F198" s="7">
        <f t="shared" si="116"/>
        <v>0</v>
      </c>
      <c r="G198" s="7">
        <f t="shared" si="116"/>
        <v>0</v>
      </c>
      <c r="H198" s="7">
        <f t="shared" si="116"/>
        <v>0.32500000000000001</v>
      </c>
      <c r="I198" s="7">
        <f t="shared" si="116"/>
        <v>0</v>
      </c>
      <c r="J198" s="97"/>
    </row>
    <row r="199" spans="1:10" ht="18.75" customHeight="1" x14ac:dyDescent="0.25">
      <c r="A199" s="95"/>
      <c r="B199" s="98"/>
      <c r="C199" s="9">
        <v>2014</v>
      </c>
      <c r="D199" s="17">
        <f>SUM(E199+F199+G199+H199+I199)</f>
        <v>0.72500000000000009</v>
      </c>
      <c r="E199" s="18">
        <v>0.4</v>
      </c>
      <c r="F199" s="10"/>
      <c r="G199" s="10"/>
      <c r="H199" s="18">
        <v>0.32500000000000001</v>
      </c>
      <c r="I199" s="10"/>
      <c r="J199" s="108"/>
    </row>
    <row r="200" spans="1:10" ht="15" customHeight="1" x14ac:dyDescent="0.25">
      <c r="A200" s="94" t="s">
        <v>151</v>
      </c>
      <c r="B200" s="107" t="s">
        <v>488</v>
      </c>
      <c r="C200" s="5" t="s">
        <v>19</v>
      </c>
      <c r="D200" s="7">
        <f t="shared" ref="D200:I200" si="117">SUM(D201)</f>
        <v>0.19700000000000001</v>
      </c>
      <c r="E200" s="7">
        <f t="shared" si="117"/>
        <v>0.11</v>
      </c>
      <c r="F200" s="7">
        <f t="shared" si="117"/>
        <v>0</v>
      </c>
      <c r="G200" s="7">
        <f t="shared" si="117"/>
        <v>0</v>
      </c>
      <c r="H200" s="7">
        <f t="shared" si="117"/>
        <v>8.6999999999999994E-2</v>
      </c>
      <c r="I200" s="7">
        <f t="shared" si="117"/>
        <v>0</v>
      </c>
      <c r="J200" s="97"/>
    </row>
    <row r="201" spans="1:10" ht="42" customHeight="1" x14ac:dyDescent="0.25">
      <c r="A201" s="95"/>
      <c r="B201" s="98"/>
      <c r="C201" s="9">
        <v>2014</v>
      </c>
      <c r="D201" s="17">
        <f>SUM(E201+F201+G201+H201+I201)</f>
        <v>0.19700000000000001</v>
      </c>
      <c r="E201" s="18">
        <v>0.11</v>
      </c>
      <c r="F201" s="18"/>
      <c r="G201" s="18"/>
      <c r="H201" s="18">
        <v>8.6999999999999994E-2</v>
      </c>
      <c r="I201" s="18"/>
      <c r="J201" s="108"/>
    </row>
    <row r="202" spans="1:10" ht="16.5" customHeight="1" x14ac:dyDescent="0.25">
      <c r="A202" s="116" t="s">
        <v>152</v>
      </c>
      <c r="B202" s="107" t="s">
        <v>489</v>
      </c>
      <c r="C202" s="5" t="s">
        <v>19</v>
      </c>
      <c r="D202" s="7">
        <f t="shared" ref="D202:I202" si="118">SUM(D203)</f>
        <v>0.89700000000000002</v>
      </c>
      <c r="E202" s="7">
        <f t="shared" si="118"/>
        <v>0</v>
      </c>
      <c r="F202" s="7">
        <f t="shared" si="118"/>
        <v>0</v>
      </c>
      <c r="G202" s="7">
        <f t="shared" si="118"/>
        <v>0</v>
      </c>
      <c r="H202" s="7">
        <f t="shared" si="118"/>
        <v>0.89700000000000002</v>
      </c>
      <c r="I202" s="7">
        <f t="shared" si="118"/>
        <v>0</v>
      </c>
      <c r="J202" s="97"/>
    </row>
    <row r="203" spans="1:10" ht="39.75" customHeight="1" x14ac:dyDescent="0.25">
      <c r="A203" s="95"/>
      <c r="B203" s="98"/>
      <c r="C203" s="9">
        <v>2014</v>
      </c>
      <c r="D203" s="17">
        <f>SUM(E203+F203+G203+H203+I203)</f>
        <v>0.89700000000000002</v>
      </c>
      <c r="E203" s="18">
        <v>0</v>
      </c>
      <c r="F203" s="18"/>
      <c r="G203" s="18"/>
      <c r="H203" s="18">
        <v>0.89700000000000002</v>
      </c>
      <c r="I203" s="18"/>
      <c r="J203" s="108"/>
    </row>
    <row r="204" spans="1:10" x14ac:dyDescent="0.25">
      <c r="A204" s="94" t="s">
        <v>154</v>
      </c>
      <c r="B204" s="107" t="s">
        <v>490</v>
      </c>
      <c r="C204" s="5" t="s">
        <v>19</v>
      </c>
      <c r="D204" s="7">
        <f t="shared" ref="D204:I204" si="119">SUM(D205)</f>
        <v>0.996</v>
      </c>
      <c r="E204" s="7">
        <f t="shared" si="119"/>
        <v>0.996</v>
      </c>
      <c r="F204" s="7">
        <f t="shared" si="119"/>
        <v>0</v>
      </c>
      <c r="G204" s="7">
        <f t="shared" si="119"/>
        <v>0</v>
      </c>
      <c r="H204" s="7">
        <f t="shared" si="119"/>
        <v>0</v>
      </c>
      <c r="I204" s="7">
        <f t="shared" si="119"/>
        <v>0</v>
      </c>
      <c r="J204" s="97"/>
    </row>
    <row r="205" spans="1:10" ht="29.25" customHeight="1" x14ac:dyDescent="0.25">
      <c r="A205" s="95"/>
      <c r="B205" s="98"/>
      <c r="C205" s="9">
        <v>2014</v>
      </c>
      <c r="D205" s="17">
        <f>SUM(E205+F205+G205+H205+I205)</f>
        <v>0.996</v>
      </c>
      <c r="E205" s="18">
        <v>0.996</v>
      </c>
      <c r="F205" s="18"/>
      <c r="G205" s="18"/>
      <c r="H205" s="18">
        <v>0</v>
      </c>
      <c r="I205" s="18"/>
      <c r="J205" s="108"/>
    </row>
    <row r="206" spans="1:10" ht="15" customHeight="1" x14ac:dyDescent="0.25">
      <c r="A206" s="106">
        <v>16</v>
      </c>
      <c r="B206" s="140" t="s">
        <v>95</v>
      </c>
      <c r="C206" s="25" t="s">
        <v>14</v>
      </c>
      <c r="D206" s="62">
        <f t="shared" ref="D206:I206" si="120">SUM(D207:D207)</f>
        <v>8.379999999999999</v>
      </c>
      <c r="E206" s="64">
        <f t="shared" si="120"/>
        <v>1.54</v>
      </c>
      <c r="F206" s="64">
        <f t="shared" si="120"/>
        <v>0</v>
      </c>
      <c r="G206" s="64">
        <f t="shared" si="120"/>
        <v>0</v>
      </c>
      <c r="H206" s="64">
        <f t="shared" si="120"/>
        <v>6.84</v>
      </c>
      <c r="I206" s="64">
        <f t="shared" si="120"/>
        <v>0</v>
      </c>
      <c r="J206" s="104" t="s">
        <v>549</v>
      </c>
    </row>
    <row r="207" spans="1:10" ht="85.5" customHeight="1" x14ac:dyDescent="0.25">
      <c r="A207" s="106"/>
      <c r="B207" s="141"/>
      <c r="C207" s="25">
        <v>2013</v>
      </c>
      <c r="D207" s="62">
        <f>SUM(E207:I207)</f>
        <v>8.379999999999999</v>
      </c>
      <c r="E207" s="64">
        <f>SUM(E209+E211)</f>
        <v>1.54</v>
      </c>
      <c r="F207" s="64">
        <f>SUM(F209+F211)</f>
        <v>0</v>
      </c>
      <c r="G207" s="64">
        <f>SUM(G209+G211)</f>
        <v>0</v>
      </c>
      <c r="H207" s="64">
        <f>SUM(H209+H211)</f>
        <v>6.84</v>
      </c>
      <c r="I207" s="64">
        <f>SUM(I209+I211)</f>
        <v>0</v>
      </c>
      <c r="J207" s="105"/>
    </row>
    <row r="208" spans="1:10" x14ac:dyDescent="0.25">
      <c r="A208" s="106" t="s">
        <v>158</v>
      </c>
      <c r="B208" s="109" t="s">
        <v>443</v>
      </c>
      <c r="C208" s="5" t="s">
        <v>19</v>
      </c>
      <c r="D208" s="49">
        <f t="shared" ref="D208:I208" si="121">SUM(D209:D209)</f>
        <v>0.57999999999999996</v>
      </c>
      <c r="E208" s="49">
        <f t="shared" si="121"/>
        <v>0.57999999999999996</v>
      </c>
      <c r="F208" s="49">
        <f t="shared" si="121"/>
        <v>0</v>
      </c>
      <c r="G208" s="49">
        <f t="shared" si="121"/>
        <v>0</v>
      </c>
      <c r="H208" s="49">
        <f t="shared" si="121"/>
        <v>0</v>
      </c>
      <c r="I208" s="49">
        <f t="shared" si="121"/>
        <v>0</v>
      </c>
      <c r="J208" s="109"/>
    </row>
    <row r="209" spans="1:10" ht="42.75" customHeight="1" x14ac:dyDescent="0.25">
      <c r="A209" s="106"/>
      <c r="B209" s="109"/>
      <c r="C209" s="9">
        <v>2013</v>
      </c>
      <c r="D209" s="10">
        <f t="shared" ref="D209:D211" si="122">SUM(E209:I209)</f>
        <v>0.57999999999999996</v>
      </c>
      <c r="E209" s="10">
        <v>0.57999999999999996</v>
      </c>
      <c r="F209" s="10"/>
      <c r="G209" s="10"/>
      <c r="H209" s="10"/>
      <c r="I209" s="10"/>
      <c r="J209" s="109"/>
    </row>
    <row r="210" spans="1:10" x14ac:dyDescent="0.25">
      <c r="A210" s="94" t="s">
        <v>160</v>
      </c>
      <c r="B210" s="97" t="s">
        <v>444</v>
      </c>
      <c r="C210" s="5" t="s">
        <v>19</v>
      </c>
      <c r="D210" s="49">
        <f t="shared" ref="D210:I210" si="123">SUM(D211:D211)</f>
        <v>7.8</v>
      </c>
      <c r="E210" s="49">
        <f t="shared" si="123"/>
        <v>0.96</v>
      </c>
      <c r="F210" s="49">
        <f t="shared" si="123"/>
        <v>0</v>
      </c>
      <c r="G210" s="49">
        <f t="shared" si="123"/>
        <v>0</v>
      </c>
      <c r="H210" s="49">
        <f t="shared" si="123"/>
        <v>6.84</v>
      </c>
      <c r="I210" s="49">
        <f t="shared" si="123"/>
        <v>0</v>
      </c>
      <c r="J210" s="101"/>
    </row>
    <row r="211" spans="1:10" ht="64.5" customHeight="1" x14ac:dyDescent="0.25">
      <c r="A211" s="95"/>
      <c r="B211" s="108"/>
      <c r="C211" s="9">
        <v>2013</v>
      </c>
      <c r="D211" s="10">
        <f t="shared" si="122"/>
        <v>7.8</v>
      </c>
      <c r="E211" s="10">
        <v>0.96</v>
      </c>
      <c r="F211" s="10"/>
      <c r="G211" s="10"/>
      <c r="H211" s="10">
        <v>6.84</v>
      </c>
      <c r="I211" s="10"/>
      <c r="J211" s="100"/>
    </row>
    <row r="212" spans="1:10" ht="20.25" customHeight="1" x14ac:dyDescent="0.25">
      <c r="A212" s="106">
        <v>17</v>
      </c>
      <c r="B212" s="102" t="s">
        <v>528</v>
      </c>
      <c r="C212" s="62" t="s">
        <v>14</v>
      </c>
      <c r="D212" s="62">
        <f>SUM(D213:D214)</f>
        <v>20.722000000000001</v>
      </c>
      <c r="E212" s="62">
        <f>SUM(E213)</f>
        <v>1.5479999999999998</v>
      </c>
      <c r="F212" s="62">
        <f t="shared" ref="F212:I212" si="124">SUM(F213)</f>
        <v>0</v>
      </c>
      <c r="G212" s="62">
        <f t="shared" si="124"/>
        <v>0</v>
      </c>
      <c r="H212" s="62">
        <f t="shared" si="124"/>
        <v>0</v>
      </c>
      <c r="I212" s="62">
        <f t="shared" si="124"/>
        <v>18.879000000000001</v>
      </c>
      <c r="J212" s="104" t="s">
        <v>553</v>
      </c>
    </row>
    <row r="213" spans="1:10" ht="36.75" customHeight="1" x14ac:dyDescent="0.25">
      <c r="A213" s="106"/>
      <c r="B213" s="103"/>
      <c r="C213" s="63">
        <v>2014</v>
      </c>
      <c r="D213" s="62">
        <f>SUM(E213+F213+G213+H213+I213)</f>
        <v>20.427</v>
      </c>
      <c r="E213" s="62">
        <f>SUM(E215+E217+E219)</f>
        <v>1.5479999999999998</v>
      </c>
      <c r="F213" s="62">
        <f>SUM(F215+F217+F219)</f>
        <v>0</v>
      </c>
      <c r="G213" s="62">
        <f>SUM(G215+G217+G219)</f>
        <v>0</v>
      </c>
      <c r="H213" s="62">
        <f>SUM(H215+H217+H219)</f>
        <v>0</v>
      </c>
      <c r="I213" s="62">
        <f>SUM(I215+I217+I219)</f>
        <v>18.879000000000001</v>
      </c>
      <c r="J213" s="105"/>
    </row>
    <row r="214" spans="1:10" ht="18" customHeight="1" x14ac:dyDescent="0.25">
      <c r="A214" s="94" t="s">
        <v>174</v>
      </c>
      <c r="B214" s="109" t="s">
        <v>529</v>
      </c>
      <c r="C214" s="5" t="s">
        <v>19</v>
      </c>
      <c r="D214" s="7">
        <f>SUM(D215)</f>
        <v>0.29499999999999998</v>
      </c>
      <c r="E214" s="7">
        <f>SUM(E215)</f>
        <v>0.29499999999999998</v>
      </c>
      <c r="F214" s="7">
        <f t="shared" ref="F214:I214" si="125">SUM(F215)</f>
        <v>0</v>
      </c>
      <c r="G214" s="7">
        <f t="shared" si="125"/>
        <v>0</v>
      </c>
      <c r="H214" s="7">
        <f t="shared" si="125"/>
        <v>0</v>
      </c>
      <c r="I214" s="7">
        <f t="shared" si="125"/>
        <v>0</v>
      </c>
      <c r="J214" s="101"/>
    </row>
    <row r="215" spans="1:10" ht="27" customHeight="1" x14ac:dyDescent="0.25">
      <c r="A215" s="95"/>
      <c r="B215" s="109"/>
      <c r="C215" s="9">
        <v>2014</v>
      </c>
      <c r="D215" s="17">
        <f t="shared" ref="D215" si="126">SUM(E215+F215+G215+H215+I215)</f>
        <v>0.29499999999999998</v>
      </c>
      <c r="E215" s="18">
        <v>0.29499999999999998</v>
      </c>
      <c r="F215" s="18"/>
      <c r="G215" s="18"/>
      <c r="H215" s="18"/>
      <c r="I215" s="18"/>
      <c r="J215" s="100"/>
    </row>
    <row r="216" spans="1:10" ht="15" customHeight="1" x14ac:dyDescent="0.25">
      <c r="A216" s="94" t="s">
        <v>175</v>
      </c>
      <c r="B216" s="109" t="s">
        <v>530</v>
      </c>
      <c r="C216" s="5" t="s">
        <v>19</v>
      </c>
      <c r="D216" s="7">
        <f>SUM(D217)</f>
        <v>19.632000000000001</v>
      </c>
      <c r="E216" s="7">
        <f t="shared" ref="E216:I216" si="127">SUM(E217)</f>
        <v>1.2529999999999999</v>
      </c>
      <c r="F216" s="7">
        <f t="shared" si="127"/>
        <v>0</v>
      </c>
      <c r="G216" s="7">
        <f t="shared" si="127"/>
        <v>0</v>
      </c>
      <c r="H216" s="7">
        <f t="shared" si="127"/>
        <v>0</v>
      </c>
      <c r="I216" s="7">
        <f t="shared" si="127"/>
        <v>18.379000000000001</v>
      </c>
      <c r="J216" s="101"/>
    </row>
    <row r="217" spans="1:10" ht="16.5" customHeight="1" x14ac:dyDescent="0.25">
      <c r="A217" s="95"/>
      <c r="B217" s="109"/>
      <c r="C217" s="9">
        <v>2014</v>
      </c>
      <c r="D217" s="17">
        <f t="shared" ref="D217" si="128">SUM(E217+F217+G217+H217+I217)</f>
        <v>19.632000000000001</v>
      </c>
      <c r="E217" s="18">
        <v>1.2529999999999999</v>
      </c>
      <c r="F217" s="18"/>
      <c r="G217" s="18"/>
      <c r="H217" s="18"/>
      <c r="I217" s="18">
        <v>18.379000000000001</v>
      </c>
      <c r="J217" s="100"/>
    </row>
    <row r="218" spans="1:10" ht="17.25" customHeight="1" x14ac:dyDescent="0.25">
      <c r="A218" s="94" t="s">
        <v>176</v>
      </c>
      <c r="B218" s="109" t="s">
        <v>531</v>
      </c>
      <c r="C218" s="5" t="s">
        <v>19</v>
      </c>
      <c r="D218" s="7">
        <f t="shared" ref="D218:I218" si="129">SUM(D219)</f>
        <v>0.5</v>
      </c>
      <c r="E218" s="7">
        <f t="shared" si="129"/>
        <v>0</v>
      </c>
      <c r="F218" s="7">
        <f t="shared" si="129"/>
        <v>0</v>
      </c>
      <c r="G218" s="7">
        <f t="shared" si="129"/>
        <v>0</v>
      </c>
      <c r="H218" s="7">
        <f t="shared" si="129"/>
        <v>0</v>
      </c>
      <c r="I218" s="7">
        <f t="shared" si="129"/>
        <v>0.5</v>
      </c>
      <c r="J218" s="101"/>
    </row>
    <row r="219" spans="1:10" ht="28.5" customHeight="1" x14ac:dyDescent="0.25">
      <c r="A219" s="95"/>
      <c r="B219" s="109"/>
      <c r="C219" s="9">
        <v>2014</v>
      </c>
      <c r="D219" s="17">
        <f t="shared" ref="D219" si="130">SUM(E219+F219+G219+H219+I219)</f>
        <v>0.5</v>
      </c>
      <c r="E219" s="18">
        <v>0</v>
      </c>
      <c r="F219" s="18"/>
      <c r="G219" s="18"/>
      <c r="H219" s="18"/>
      <c r="I219" s="18">
        <v>0.5</v>
      </c>
      <c r="J219" s="100"/>
    </row>
    <row r="220" spans="1:10" ht="18" customHeight="1" x14ac:dyDescent="0.25">
      <c r="A220" s="94" t="s">
        <v>568</v>
      </c>
      <c r="B220" s="140" t="s">
        <v>554</v>
      </c>
      <c r="C220" s="25" t="s">
        <v>14</v>
      </c>
      <c r="D220" s="62">
        <f>SUM(D221)</f>
        <v>105</v>
      </c>
      <c r="E220" s="64">
        <f t="shared" ref="E220" si="131">SUM(E221)</f>
        <v>82.930999999999997</v>
      </c>
      <c r="F220" s="64">
        <f t="shared" ref="F220" si="132">SUM(F221)</f>
        <v>10</v>
      </c>
      <c r="G220" s="64">
        <f t="shared" ref="G220" si="133">SUM(G221)</f>
        <v>0</v>
      </c>
      <c r="H220" s="64">
        <f t="shared" ref="H220" si="134">SUM(H221)</f>
        <v>10</v>
      </c>
      <c r="I220" s="64">
        <f t="shared" ref="I220" si="135">SUM(I221)</f>
        <v>2.069</v>
      </c>
      <c r="J220" s="104"/>
    </row>
    <row r="221" spans="1:10" ht="40.5" customHeight="1" x14ac:dyDescent="0.25">
      <c r="A221" s="96"/>
      <c r="B221" s="141"/>
      <c r="C221" s="25">
        <v>2015</v>
      </c>
      <c r="D221" s="62">
        <f>SUM(E221:I221)</f>
        <v>105</v>
      </c>
      <c r="E221" s="64">
        <v>82.930999999999997</v>
      </c>
      <c r="F221" s="64">
        <v>10</v>
      </c>
      <c r="G221" s="64">
        <v>0</v>
      </c>
      <c r="H221" s="64">
        <v>10</v>
      </c>
      <c r="I221" s="64">
        <v>2.069</v>
      </c>
      <c r="J221" s="105"/>
    </row>
    <row r="222" spans="1:10" ht="15" customHeight="1" x14ac:dyDescent="0.25">
      <c r="A222" s="94">
        <v>18</v>
      </c>
      <c r="B222" s="140" t="s">
        <v>98</v>
      </c>
      <c r="C222" s="25" t="s">
        <v>14</v>
      </c>
      <c r="D222" s="62">
        <f t="shared" ref="D222:I222" si="136">SUM(D223:D223)</f>
        <v>8.5779999999999994</v>
      </c>
      <c r="E222" s="64">
        <f t="shared" si="136"/>
        <v>8.5279999999999987</v>
      </c>
      <c r="F222" s="64">
        <f t="shared" si="136"/>
        <v>0</v>
      </c>
      <c r="G222" s="64">
        <f t="shared" si="136"/>
        <v>0</v>
      </c>
      <c r="H222" s="64">
        <f t="shared" si="136"/>
        <v>0</v>
      </c>
      <c r="I222" s="64">
        <f t="shared" si="136"/>
        <v>0.05</v>
      </c>
      <c r="J222" s="104" t="s">
        <v>974</v>
      </c>
    </row>
    <row r="223" spans="1:10" ht="123" customHeight="1" x14ac:dyDescent="0.25">
      <c r="A223" s="96"/>
      <c r="B223" s="141"/>
      <c r="C223" s="25">
        <v>2013</v>
      </c>
      <c r="D223" s="62">
        <f>SUM(E223:I223)</f>
        <v>8.5779999999999994</v>
      </c>
      <c r="E223" s="64">
        <f>SUM(E225+E227+E229+E231+E233+E235+E237+E239+E241+E243+E245+E247+E249+E251+E253)</f>
        <v>8.5279999999999987</v>
      </c>
      <c r="F223" s="64">
        <f>SUM(F225+F227+F229+F231+F233+F235+F237+F239+F241+F243+F245+F247+F249+F251+F253)</f>
        <v>0</v>
      </c>
      <c r="G223" s="64">
        <f>SUM(G225+G227+G229+G231+G233+G235+G237+G239+G241+G243+G245+G247+G249+G251+G253)</f>
        <v>0</v>
      </c>
      <c r="H223" s="64">
        <f>SUM(H225+H227+H229+H231+H233+H235+H237+H239+H241+H243+H245+H247+H249+H251+H253)</f>
        <v>0</v>
      </c>
      <c r="I223" s="64">
        <f>SUM(I225+I227+I229+I231+I233+I235+I237+I239+I241+I243+I245+I247+I249+I251+I253)</f>
        <v>0.05</v>
      </c>
      <c r="J223" s="105"/>
    </row>
    <row r="224" spans="1:10" x14ac:dyDescent="0.25">
      <c r="A224" s="101" t="s">
        <v>982</v>
      </c>
      <c r="B224" s="109" t="s">
        <v>99</v>
      </c>
      <c r="C224" s="5" t="s">
        <v>19</v>
      </c>
      <c r="D224" s="7">
        <f t="shared" ref="D224:I224" si="137">SUM(D225:D225)</f>
        <v>0.182</v>
      </c>
      <c r="E224" s="7">
        <f t="shared" si="137"/>
        <v>0.182</v>
      </c>
      <c r="F224" s="49">
        <f t="shared" si="137"/>
        <v>0</v>
      </c>
      <c r="G224" s="49">
        <f t="shared" si="137"/>
        <v>0</v>
      </c>
      <c r="H224" s="49">
        <f t="shared" si="137"/>
        <v>0</v>
      </c>
      <c r="I224" s="49">
        <f t="shared" si="137"/>
        <v>0</v>
      </c>
      <c r="J224" s="109"/>
    </row>
    <row r="225" spans="1:10" ht="27.75" customHeight="1" x14ac:dyDescent="0.25">
      <c r="A225" s="100"/>
      <c r="B225" s="109"/>
      <c r="C225" s="9">
        <v>2013</v>
      </c>
      <c r="D225" s="18">
        <f t="shared" ref="D225:D235" si="138">SUM(E225:I225)</f>
        <v>0.182</v>
      </c>
      <c r="E225" s="18">
        <v>0.182</v>
      </c>
      <c r="F225" s="10"/>
      <c r="G225" s="10"/>
      <c r="H225" s="10"/>
      <c r="I225" s="10"/>
      <c r="J225" s="109"/>
    </row>
    <row r="226" spans="1:10" x14ac:dyDescent="0.25">
      <c r="A226" s="106" t="s">
        <v>181</v>
      </c>
      <c r="B226" s="97" t="s">
        <v>445</v>
      </c>
      <c r="C226" s="5" t="s">
        <v>19</v>
      </c>
      <c r="D226" s="7">
        <f t="shared" ref="D226:I226" si="139">SUM(D227:D227)</f>
        <v>0.23200000000000001</v>
      </c>
      <c r="E226" s="7">
        <f t="shared" si="139"/>
        <v>0.23200000000000001</v>
      </c>
      <c r="F226" s="49">
        <f t="shared" si="139"/>
        <v>0</v>
      </c>
      <c r="G226" s="49">
        <f t="shared" si="139"/>
        <v>0</v>
      </c>
      <c r="H226" s="49">
        <f t="shared" si="139"/>
        <v>0</v>
      </c>
      <c r="I226" s="49">
        <f t="shared" si="139"/>
        <v>0</v>
      </c>
      <c r="J226" s="109"/>
    </row>
    <row r="227" spans="1:10" ht="19.5" customHeight="1" x14ac:dyDescent="0.25">
      <c r="A227" s="106"/>
      <c r="B227" s="108"/>
      <c r="C227" s="9">
        <v>2013</v>
      </c>
      <c r="D227" s="18">
        <f t="shared" si="138"/>
        <v>0.23200000000000001</v>
      </c>
      <c r="E227" s="18">
        <v>0.23200000000000001</v>
      </c>
      <c r="F227" s="10"/>
      <c r="G227" s="10"/>
      <c r="H227" s="10"/>
      <c r="I227" s="10"/>
      <c r="J227" s="109"/>
    </row>
    <row r="228" spans="1:10" x14ac:dyDescent="0.25">
      <c r="A228" s="106" t="s">
        <v>182</v>
      </c>
      <c r="B228" s="109" t="s">
        <v>446</v>
      </c>
      <c r="C228" s="5" t="s">
        <v>19</v>
      </c>
      <c r="D228" s="49">
        <f t="shared" ref="D228:I228" si="140">SUM(D229:D229)</f>
        <v>1.1399999999999999</v>
      </c>
      <c r="E228" s="7">
        <f t="shared" si="140"/>
        <v>1.1399999999999999</v>
      </c>
      <c r="F228" s="49">
        <f t="shared" si="140"/>
        <v>0</v>
      </c>
      <c r="G228" s="49">
        <f t="shared" si="140"/>
        <v>0</v>
      </c>
      <c r="H228" s="49">
        <f t="shared" si="140"/>
        <v>0</v>
      </c>
      <c r="I228" s="49">
        <f t="shared" si="140"/>
        <v>0</v>
      </c>
      <c r="J228" s="109"/>
    </row>
    <row r="229" spans="1:10" ht="19.5" customHeight="1" x14ac:dyDescent="0.25">
      <c r="A229" s="106"/>
      <c r="B229" s="109"/>
      <c r="C229" s="9">
        <v>2013</v>
      </c>
      <c r="D229" s="10">
        <f t="shared" si="138"/>
        <v>1.1399999999999999</v>
      </c>
      <c r="E229" s="18">
        <v>1.1399999999999999</v>
      </c>
      <c r="F229" s="10"/>
      <c r="G229" s="10"/>
      <c r="H229" s="10"/>
      <c r="I229" s="10"/>
      <c r="J229" s="109"/>
    </row>
    <row r="230" spans="1:10" x14ac:dyDescent="0.25">
      <c r="A230" s="106" t="s">
        <v>532</v>
      </c>
      <c r="B230" s="109" t="s">
        <v>448</v>
      </c>
      <c r="C230" s="5" t="s">
        <v>19</v>
      </c>
      <c r="D230" s="7">
        <f t="shared" ref="D230:I230" si="141">SUM(D231:D231)</f>
        <v>1.5640000000000001</v>
      </c>
      <c r="E230" s="7">
        <f t="shared" si="141"/>
        <v>1.5640000000000001</v>
      </c>
      <c r="F230" s="49">
        <f t="shared" si="141"/>
        <v>0</v>
      </c>
      <c r="G230" s="49">
        <f t="shared" si="141"/>
        <v>0</v>
      </c>
      <c r="H230" s="49">
        <f t="shared" si="141"/>
        <v>0</v>
      </c>
      <c r="I230" s="49">
        <f t="shared" si="141"/>
        <v>0</v>
      </c>
      <c r="J230" s="109"/>
    </row>
    <row r="231" spans="1:10" ht="18" customHeight="1" x14ac:dyDescent="0.25">
      <c r="A231" s="106"/>
      <c r="B231" s="109"/>
      <c r="C231" s="9">
        <v>2013</v>
      </c>
      <c r="D231" s="18">
        <f t="shared" si="138"/>
        <v>1.5640000000000001</v>
      </c>
      <c r="E231" s="20">
        <v>1.5640000000000001</v>
      </c>
      <c r="F231" s="10"/>
      <c r="G231" s="10"/>
      <c r="H231" s="10"/>
      <c r="I231" s="10"/>
      <c r="J231" s="109"/>
    </row>
    <row r="232" spans="1:10" x14ac:dyDescent="0.25">
      <c r="A232" s="106" t="s">
        <v>533</v>
      </c>
      <c r="B232" s="109" t="s">
        <v>103</v>
      </c>
      <c r="C232" s="5" t="s">
        <v>19</v>
      </c>
      <c r="D232" s="7">
        <f t="shared" ref="D232:I232" si="142">SUM(D233:D233)</f>
        <v>0.04</v>
      </c>
      <c r="E232" s="7">
        <f t="shared" si="142"/>
        <v>0.04</v>
      </c>
      <c r="F232" s="49">
        <f t="shared" si="142"/>
        <v>0</v>
      </c>
      <c r="G232" s="49">
        <f t="shared" si="142"/>
        <v>0</v>
      </c>
      <c r="H232" s="49">
        <f t="shared" si="142"/>
        <v>0</v>
      </c>
      <c r="I232" s="49">
        <f t="shared" si="142"/>
        <v>0</v>
      </c>
      <c r="J232" s="109"/>
    </row>
    <row r="233" spans="1:10" ht="18.75" customHeight="1" x14ac:dyDescent="0.25">
      <c r="A233" s="106"/>
      <c r="B233" s="109"/>
      <c r="C233" s="9">
        <v>2013</v>
      </c>
      <c r="D233" s="18">
        <f t="shared" si="138"/>
        <v>0.04</v>
      </c>
      <c r="E233" s="18">
        <v>0.04</v>
      </c>
      <c r="F233" s="10"/>
      <c r="G233" s="10"/>
      <c r="H233" s="10"/>
      <c r="I233" s="10"/>
      <c r="J233" s="109"/>
    </row>
    <row r="234" spans="1:10" x14ac:dyDescent="0.25">
      <c r="A234" s="106" t="s">
        <v>534</v>
      </c>
      <c r="B234" s="109" t="s">
        <v>447</v>
      </c>
      <c r="C234" s="5" t="s">
        <v>19</v>
      </c>
      <c r="D234" s="49">
        <f t="shared" ref="D234:I234" si="143">SUM(D235:D235)</f>
        <v>5.35</v>
      </c>
      <c r="E234" s="7">
        <f t="shared" si="143"/>
        <v>5.35</v>
      </c>
      <c r="F234" s="49">
        <f t="shared" si="143"/>
        <v>0</v>
      </c>
      <c r="G234" s="49">
        <f t="shared" si="143"/>
        <v>0</v>
      </c>
      <c r="H234" s="49">
        <f t="shared" si="143"/>
        <v>0</v>
      </c>
      <c r="I234" s="49">
        <f t="shared" si="143"/>
        <v>0</v>
      </c>
      <c r="J234" s="109"/>
    </row>
    <row r="235" spans="1:10" ht="18.75" customHeight="1" x14ac:dyDescent="0.25">
      <c r="A235" s="106"/>
      <c r="B235" s="109"/>
      <c r="C235" s="9">
        <v>2013</v>
      </c>
      <c r="D235" s="10">
        <f t="shared" si="138"/>
        <v>5.35</v>
      </c>
      <c r="E235" s="18">
        <v>5.35</v>
      </c>
      <c r="F235" s="10"/>
      <c r="G235" s="10"/>
      <c r="H235" s="10"/>
      <c r="I235" s="10"/>
      <c r="J235" s="109"/>
    </row>
    <row r="236" spans="1:10" x14ac:dyDescent="0.25">
      <c r="A236" s="101" t="s">
        <v>983</v>
      </c>
      <c r="B236" s="109" t="s">
        <v>449</v>
      </c>
      <c r="C236" s="5" t="s">
        <v>19</v>
      </c>
      <c r="D236" s="49">
        <f t="shared" ref="D236:I236" si="144">SUM(D237:D237)</f>
        <v>0.05</v>
      </c>
      <c r="E236" s="49">
        <f t="shared" si="144"/>
        <v>0</v>
      </c>
      <c r="F236" s="49">
        <f t="shared" si="144"/>
        <v>0</v>
      </c>
      <c r="G236" s="49">
        <f t="shared" si="144"/>
        <v>0</v>
      </c>
      <c r="H236" s="49">
        <f t="shared" si="144"/>
        <v>0</v>
      </c>
      <c r="I236" s="49">
        <f t="shared" si="144"/>
        <v>0.05</v>
      </c>
      <c r="J236" s="109"/>
    </row>
    <row r="237" spans="1:10" ht="19.5" customHeight="1" x14ac:dyDescent="0.25">
      <c r="A237" s="100"/>
      <c r="B237" s="109"/>
      <c r="C237" s="9">
        <v>2013</v>
      </c>
      <c r="D237" s="10">
        <f>SUM(E237:I237)</f>
        <v>0.05</v>
      </c>
      <c r="E237" s="10">
        <v>0</v>
      </c>
      <c r="F237" s="10"/>
      <c r="G237" s="10"/>
      <c r="H237" s="10">
        <v>0</v>
      </c>
      <c r="I237" s="10">
        <v>0.05</v>
      </c>
      <c r="J237" s="109"/>
    </row>
    <row r="238" spans="1:10" x14ac:dyDescent="0.25">
      <c r="A238" s="94" t="s">
        <v>535</v>
      </c>
      <c r="B238" s="97" t="s">
        <v>104</v>
      </c>
      <c r="C238" s="5" t="s">
        <v>19</v>
      </c>
      <c r="D238" s="7">
        <f t="shared" ref="D238:I238" si="145">SUM(D239:D239)</f>
        <v>0</v>
      </c>
      <c r="E238" s="7">
        <f t="shared" si="145"/>
        <v>0</v>
      </c>
      <c r="F238" s="49">
        <f t="shared" si="145"/>
        <v>0</v>
      </c>
      <c r="G238" s="49">
        <f t="shared" si="145"/>
        <v>0</v>
      </c>
      <c r="H238" s="49">
        <f t="shared" si="145"/>
        <v>0</v>
      </c>
      <c r="I238" s="7">
        <f t="shared" si="145"/>
        <v>0</v>
      </c>
      <c r="J238" s="101"/>
    </row>
    <row r="239" spans="1:10" x14ac:dyDescent="0.25">
      <c r="A239" s="95"/>
      <c r="B239" s="108"/>
      <c r="C239" s="9">
        <v>2013</v>
      </c>
      <c r="D239" s="18">
        <f>SUM(E239:I239)</f>
        <v>0</v>
      </c>
      <c r="E239" s="18">
        <v>0</v>
      </c>
      <c r="F239" s="10"/>
      <c r="G239" s="10"/>
      <c r="H239" s="10"/>
      <c r="I239" s="18">
        <v>0</v>
      </c>
      <c r="J239" s="100"/>
    </row>
    <row r="240" spans="1:10" x14ac:dyDescent="0.25">
      <c r="A240" s="94" t="s">
        <v>536</v>
      </c>
      <c r="B240" s="97" t="s">
        <v>105</v>
      </c>
      <c r="C240" s="5" t="s">
        <v>19</v>
      </c>
      <c r="D240" s="7">
        <f t="shared" ref="D240:I240" si="146">SUM(D241:D241)</f>
        <v>0</v>
      </c>
      <c r="E240" s="7">
        <f t="shared" si="146"/>
        <v>0</v>
      </c>
      <c r="F240" s="7">
        <f t="shared" si="146"/>
        <v>0</v>
      </c>
      <c r="G240" s="7">
        <f t="shared" si="146"/>
        <v>0</v>
      </c>
      <c r="H240" s="7">
        <f t="shared" si="146"/>
        <v>0</v>
      </c>
      <c r="I240" s="7">
        <f t="shared" si="146"/>
        <v>0</v>
      </c>
      <c r="J240" s="101"/>
    </row>
    <row r="241" spans="1:10" x14ac:dyDescent="0.25">
      <c r="A241" s="95"/>
      <c r="B241" s="108"/>
      <c r="C241" s="9">
        <v>2013</v>
      </c>
      <c r="D241" s="18">
        <f>SUM(E241:I241)</f>
        <v>0</v>
      </c>
      <c r="E241" s="18">
        <v>0</v>
      </c>
      <c r="F241" s="10"/>
      <c r="G241" s="10"/>
      <c r="H241" s="10"/>
      <c r="I241" s="10"/>
      <c r="J241" s="100"/>
    </row>
    <row r="242" spans="1:10" x14ac:dyDescent="0.25">
      <c r="A242" s="94" t="s">
        <v>537</v>
      </c>
      <c r="B242" s="97" t="s">
        <v>106</v>
      </c>
      <c r="C242" s="5" t="s">
        <v>19</v>
      </c>
      <c r="D242" s="7">
        <f t="shared" ref="D242:I242" si="147">SUM(D243:D243)</f>
        <v>0</v>
      </c>
      <c r="E242" s="7">
        <f t="shared" si="147"/>
        <v>0</v>
      </c>
      <c r="F242" s="7">
        <f t="shared" si="147"/>
        <v>0</v>
      </c>
      <c r="G242" s="7">
        <f t="shared" si="147"/>
        <v>0</v>
      </c>
      <c r="H242" s="7">
        <f t="shared" si="147"/>
        <v>0</v>
      </c>
      <c r="I242" s="7">
        <f t="shared" si="147"/>
        <v>0</v>
      </c>
      <c r="J242" s="101"/>
    </row>
    <row r="243" spans="1:10" x14ac:dyDescent="0.25">
      <c r="A243" s="95"/>
      <c r="B243" s="108"/>
      <c r="C243" s="9">
        <v>2013</v>
      </c>
      <c r="D243" s="18">
        <f>SUM(E243:I243)</f>
        <v>0</v>
      </c>
      <c r="E243" s="18">
        <v>0</v>
      </c>
      <c r="F243" s="10"/>
      <c r="G243" s="10"/>
      <c r="H243" s="10"/>
      <c r="I243" s="10"/>
      <c r="J243" s="100"/>
    </row>
    <row r="244" spans="1:10" x14ac:dyDescent="0.25">
      <c r="A244" s="101" t="s">
        <v>984</v>
      </c>
      <c r="B244" s="109" t="s">
        <v>450</v>
      </c>
      <c r="C244" s="5" t="s">
        <v>19</v>
      </c>
      <c r="D244" s="7">
        <f>SUM(E244+F244+G244+H244+I244)</f>
        <v>0</v>
      </c>
      <c r="E244" s="7">
        <f>SUM(E245)</f>
        <v>0</v>
      </c>
      <c r="F244" s="49"/>
      <c r="G244" s="49"/>
      <c r="H244" s="49"/>
      <c r="I244" s="49"/>
      <c r="J244" s="109"/>
    </row>
    <row r="245" spans="1:10" ht="46.5" customHeight="1" x14ac:dyDescent="0.25">
      <c r="A245" s="100"/>
      <c r="B245" s="109"/>
      <c r="C245" s="9">
        <v>2013</v>
      </c>
      <c r="D245" s="18">
        <f>SUM(E245+F245+G245+H245+I245)</f>
        <v>0</v>
      </c>
      <c r="E245" s="18">
        <v>0</v>
      </c>
      <c r="F245" s="10"/>
      <c r="G245" s="10"/>
      <c r="H245" s="10"/>
      <c r="I245" s="10"/>
      <c r="J245" s="109"/>
    </row>
    <row r="246" spans="1:10" x14ac:dyDescent="0.25">
      <c r="A246" s="106" t="s">
        <v>538</v>
      </c>
      <c r="B246" s="109" t="s">
        <v>452</v>
      </c>
      <c r="C246" s="5" t="s">
        <v>19</v>
      </c>
      <c r="D246" s="7">
        <f t="shared" ref="D246:I246" si="148">SUM(D247:D247)</f>
        <v>0</v>
      </c>
      <c r="E246" s="7">
        <f t="shared" si="148"/>
        <v>0</v>
      </c>
      <c r="F246" s="49">
        <f t="shared" si="148"/>
        <v>0</v>
      </c>
      <c r="G246" s="49">
        <f t="shared" si="148"/>
        <v>0</v>
      </c>
      <c r="H246" s="49">
        <f t="shared" si="148"/>
        <v>0</v>
      </c>
      <c r="I246" s="49">
        <f t="shared" si="148"/>
        <v>0</v>
      </c>
      <c r="J246" s="109"/>
    </row>
    <row r="247" spans="1:10" ht="53.25" customHeight="1" x14ac:dyDescent="0.25">
      <c r="A247" s="106"/>
      <c r="B247" s="109"/>
      <c r="C247" s="9">
        <v>2013</v>
      </c>
      <c r="D247" s="18">
        <f>SUM(E247:I247)</f>
        <v>0</v>
      </c>
      <c r="E247" s="18">
        <v>0</v>
      </c>
      <c r="F247" s="18"/>
      <c r="G247" s="10"/>
      <c r="H247" s="10"/>
      <c r="I247" s="10"/>
      <c r="J247" s="109"/>
    </row>
    <row r="248" spans="1:10" x14ac:dyDescent="0.25">
      <c r="A248" s="106" t="s">
        <v>539</v>
      </c>
      <c r="B248" s="109" t="s">
        <v>451</v>
      </c>
      <c r="C248" s="5" t="s">
        <v>19</v>
      </c>
      <c r="D248" s="49">
        <f t="shared" ref="D248:I248" si="149">SUM(D249:D249)</f>
        <v>0</v>
      </c>
      <c r="E248" s="49">
        <f t="shared" si="149"/>
        <v>0</v>
      </c>
      <c r="F248" s="49">
        <f t="shared" si="149"/>
        <v>0</v>
      </c>
      <c r="G248" s="49">
        <f t="shared" si="149"/>
        <v>0</v>
      </c>
      <c r="H248" s="49">
        <f t="shared" si="149"/>
        <v>0</v>
      </c>
      <c r="I248" s="49">
        <f t="shared" si="149"/>
        <v>0</v>
      </c>
      <c r="J248" s="109"/>
    </row>
    <row r="249" spans="1:10" x14ac:dyDescent="0.25">
      <c r="A249" s="106"/>
      <c r="B249" s="109"/>
      <c r="C249" s="9">
        <v>2013</v>
      </c>
      <c r="D249" s="10">
        <f>SUM(E249:I249)</f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9"/>
    </row>
    <row r="250" spans="1:10" x14ac:dyDescent="0.25">
      <c r="A250" s="106" t="s">
        <v>540</v>
      </c>
      <c r="B250" s="109" t="s">
        <v>453</v>
      </c>
      <c r="C250" s="5" t="s">
        <v>19</v>
      </c>
      <c r="D250" s="49">
        <f t="shared" ref="D250:I250" si="150">SUM(D251:D251)</f>
        <v>0</v>
      </c>
      <c r="E250" s="49">
        <f t="shared" si="150"/>
        <v>0</v>
      </c>
      <c r="F250" s="49">
        <f t="shared" si="150"/>
        <v>0</v>
      </c>
      <c r="G250" s="49">
        <f t="shared" si="150"/>
        <v>0</v>
      </c>
      <c r="H250" s="49">
        <f t="shared" si="150"/>
        <v>0</v>
      </c>
      <c r="I250" s="49">
        <f t="shared" si="150"/>
        <v>0</v>
      </c>
      <c r="J250" s="109"/>
    </row>
    <row r="251" spans="1:10" ht="30.75" customHeight="1" x14ac:dyDescent="0.25">
      <c r="A251" s="106"/>
      <c r="B251" s="109"/>
      <c r="C251" s="9">
        <v>2013</v>
      </c>
      <c r="D251" s="11">
        <f>SUM(E251:I251)</f>
        <v>0</v>
      </c>
      <c r="E251" s="11">
        <v>0</v>
      </c>
      <c r="F251" s="3"/>
      <c r="G251" s="11"/>
      <c r="H251" s="11"/>
      <c r="I251" s="10"/>
      <c r="J251" s="109"/>
    </row>
    <row r="252" spans="1:10" x14ac:dyDescent="0.25">
      <c r="A252" s="101" t="s">
        <v>985</v>
      </c>
      <c r="B252" s="142" t="s">
        <v>454</v>
      </c>
      <c r="C252" s="5" t="s">
        <v>19</v>
      </c>
      <c r="D252" s="49">
        <f t="shared" ref="D252:I252" si="151">SUM(D253:D253)</f>
        <v>0.02</v>
      </c>
      <c r="E252" s="49">
        <f t="shared" si="151"/>
        <v>0.02</v>
      </c>
      <c r="F252" s="49">
        <f t="shared" si="151"/>
        <v>0</v>
      </c>
      <c r="G252" s="49">
        <f t="shared" si="151"/>
        <v>0</v>
      </c>
      <c r="H252" s="49">
        <f t="shared" si="151"/>
        <v>0</v>
      </c>
      <c r="I252" s="49">
        <f t="shared" si="151"/>
        <v>0</v>
      </c>
      <c r="J252" s="109"/>
    </row>
    <row r="253" spans="1:10" ht="28.5" customHeight="1" x14ac:dyDescent="0.25">
      <c r="A253" s="100"/>
      <c r="B253" s="109"/>
      <c r="C253" s="9">
        <v>2013</v>
      </c>
      <c r="D253" s="10">
        <f>SUM(E253:I253)</f>
        <v>0.02</v>
      </c>
      <c r="E253" s="11">
        <v>0.02</v>
      </c>
      <c r="F253" s="11"/>
      <c r="G253" s="11"/>
      <c r="H253" s="11"/>
      <c r="I253" s="10"/>
      <c r="J253" s="109"/>
    </row>
    <row r="254" spans="1:10" ht="18.75" customHeight="1" x14ac:dyDescent="0.25">
      <c r="A254" s="106">
        <v>19</v>
      </c>
      <c r="B254" s="140" t="s">
        <v>559</v>
      </c>
      <c r="C254" s="25" t="s">
        <v>14</v>
      </c>
      <c r="D254" s="62">
        <f>SUM(D255:D255)</f>
        <v>0.66700000000000004</v>
      </c>
      <c r="E254" s="64">
        <f>SUM(E255)</f>
        <v>0</v>
      </c>
      <c r="F254" s="64">
        <f t="shared" ref="F254:I254" si="152">SUM(F255)</f>
        <v>0</v>
      </c>
      <c r="G254" s="64">
        <f t="shared" si="152"/>
        <v>0</v>
      </c>
      <c r="H254" s="64">
        <f t="shared" si="152"/>
        <v>0</v>
      </c>
      <c r="I254" s="64">
        <f t="shared" si="152"/>
        <v>0.66700000000000004</v>
      </c>
      <c r="J254" s="104" t="s">
        <v>553</v>
      </c>
    </row>
    <row r="255" spans="1:10" ht="68.25" customHeight="1" x14ac:dyDescent="0.25">
      <c r="A255" s="106"/>
      <c r="B255" s="141"/>
      <c r="C255" s="25">
        <v>2014</v>
      </c>
      <c r="D255" s="62">
        <f>SUM(E255+F255+G255+H255+I255)</f>
        <v>0.66700000000000004</v>
      </c>
      <c r="E255" s="64">
        <f>SUM(E257+E259+E261+E263+E265+E267+E269)</f>
        <v>0</v>
      </c>
      <c r="F255" s="64">
        <f t="shared" ref="F255:I255" si="153">SUM(F257+F259+F261+F263+F265+F267+F269)</f>
        <v>0</v>
      </c>
      <c r="G255" s="64">
        <f t="shared" si="153"/>
        <v>0</v>
      </c>
      <c r="H255" s="64">
        <f t="shared" si="153"/>
        <v>0</v>
      </c>
      <c r="I255" s="64">
        <f t="shared" si="153"/>
        <v>0.66700000000000004</v>
      </c>
      <c r="J255" s="105"/>
    </row>
    <row r="256" spans="1:10" ht="17.25" customHeight="1" x14ac:dyDescent="0.25">
      <c r="A256" s="101" t="s">
        <v>781</v>
      </c>
      <c r="B256" s="112" t="s">
        <v>491</v>
      </c>
      <c r="C256" s="5" t="s">
        <v>19</v>
      </c>
      <c r="D256" s="7">
        <f t="shared" ref="D256:I256" si="154">SUM(D257)</f>
        <v>0.5</v>
      </c>
      <c r="E256" s="7">
        <f t="shared" si="154"/>
        <v>0</v>
      </c>
      <c r="F256" s="7">
        <f t="shared" si="154"/>
        <v>0</v>
      </c>
      <c r="G256" s="7">
        <f t="shared" si="154"/>
        <v>0</v>
      </c>
      <c r="H256" s="7">
        <f t="shared" si="154"/>
        <v>0</v>
      </c>
      <c r="I256" s="7">
        <f t="shared" si="154"/>
        <v>0.5</v>
      </c>
      <c r="J256" s="110"/>
    </row>
    <row r="257" spans="1:10" ht="17.25" customHeight="1" x14ac:dyDescent="0.25">
      <c r="A257" s="100"/>
      <c r="B257" s="113"/>
      <c r="C257" s="9">
        <v>2014</v>
      </c>
      <c r="D257" s="17">
        <f>SUM(E257+F257+G257+H257+I257)</f>
        <v>0.5</v>
      </c>
      <c r="E257" s="17">
        <v>0</v>
      </c>
      <c r="F257" s="11"/>
      <c r="G257" s="11"/>
      <c r="H257" s="11"/>
      <c r="I257" s="18">
        <v>0.5</v>
      </c>
      <c r="J257" s="111"/>
    </row>
    <row r="258" spans="1:10" ht="17.25" customHeight="1" x14ac:dyDescent="0.25">
      <c r="A258" s="101" t="s">
        <v>185</v>
      </c>
      <c r="B258" s="112" t="s">
        <v>492</v>
      </c>
      <c r="C258" s="5" t="s">
        <v>19</v>
      </c>
      <c r="D258" s="7">
        <f t="shared" ref="D258:I258" si="155">SUM(D259)</f>
        <v>1.4999999999999999E-2</v>
      </c>
      <c r="E258" s="7">
        <f t="shared" si="155"/>
        <v>0</v>
      </c>
      <c r="F258" s="7">
        <f t="shared" si="155"/>
        <v>0</v>
      </c>
      <c r="G258" s="7">
        <f t="shared" si="155"/>
        <v>0</v>
      </c>
      <c r="H258" s="7">
        <f t="shared" si="155"/>
        <v>0</v>
      </c>
      <c r="I258" s="7">
        <f t="shared" si="155"/>
        <v>1.4999999999999999E-2</v>
      </c>
      <c r="J258" s="110"/>
    </row>
    <row r="259" spans="1:10" ht="17.25" customHeight="1" x14ac:dyDescent="0.25">
      <c r="A259" s="100"/>
      <c r="B259" s="113"/>
      <c r="C259" s="9">
        <v>2014</v>
      </c>
      <c r="D259" s="17">
        <f>SUM(E259+F259+G259+H259+I259)</f>
        <v>1.4999999999999999E-2</v>
      </c>
      <c r="E259" s="17">
        <v>0</v>
      </c>
      <c r="F259" s="11"/>
      <c r="G259" s="11"/>
      <c r="H259" s="11"/>
      <c r="I259" s="18">
        <v>1.4999999999999999E-2</v>
      </c>
      <c r="J259" s="111"/>
    </row>
    <row r="260" spans="1:10" ht="17.25" customHeight="1" x14ac:dyDescent="0.25">
      <c r="A260" s="101" t="s">
        <v>188</v>
      </c>
      <c r="B260" s="112" t="s">
        <v>493</v>
      </c>
      <c r="C260" s="5" t="s">
        <v>19</v>
      </c>
      <c r="D260" s="7">
        <f t="shared" ref="D260:I260" si="156">SUM(D261)</f>
        <v>0</v>
      </c>
      <c r="E260" s="7">
        <f t="shared" si="156"/>
        <v>0</v>
      </c>
      <c r="F260" s="7">
        <f t="shared" si="156"/>
        <v>0</v>
      </c>
      <c r="G260" s="7">
        <f t="shared" si="156"/>
        <v>0</v>
      </c>
      <c r="H260" s="7">
        <f t="shared" si="156"/>
        <v>0</v>
      </c>
      <c r="I260" s="7">
        <f t="shared" si="156"/>
        <v>0</v>
      </c>
      <c r="J260" s="110"/>
    </row>
    <row r="261" spans="1:10" ht="17.25" customHeight="1" x14ac:dyDescent="0.25">
      <c r="A261" s="100"/>
      <c r="B261" s="113"/>
      <c r="C261" s="9">
        <v>2014</v>
      </c>
      <c r="D261" s="17">
        <f>SUM(E261+F261+G261+H261+I261)</f>
        <v>0</v>
      </c>
      <c r="E261" s="17">
        <v>0</v>
      </c>
      <c r="F261" s="11"/>
      <c r="G261" s="11"/>
      <c r="H261" s="11"/>
      <c r="I261" s="18">
        <v>0</v>
      </c>
      <c r="J261" s="111"/>
    </row>
    <row r="262" spans="1:10" ht="17.25" customHeight="1" x14ac:dyDescent="0.25">
      <c r="A262" s="101" t="s">
        <v>782</v>
      </c>
      <c r="B262" s="112" t="s">
        <v>494</v>
      </c>
      <c r="C262" s="5" t="s">
        <v>19</v>
      </c>
      <c r="D262" s="7">
        <f t="shared" ref="D262:I262" si="157">SUM(D263)</f>
        <v>4.3999999999999997E-2</v>
      </c>
      <c r="E262" s="7">
        <f t="shared" si="157"/>
        <v>0</v>
      </c>
      <c r="F262" s="7">
        <f t="shared" si="157"/>
        <v>0</v>
      </c>
      <c r="G262" s="7">
        <f t="shared" si="157"/>
        <v>0</v>
      </c>
      <c r="H262" s="7">
        <f t="shared" si="157"/>
        <v>0</v>
      </c>
      <c r="I262" s="7">
        <f t="shared" si="157"/>
        <v>4.3999999999999997E-2</v>
      </c>
      <c r="J262" s="110"/>
    </row>
    <row r="263" spans="1:10" ht="27" customHeight="1" x14ac:dyDescent="0.25">
      <c r="A263" s="100"/>
      <c r="B263" s="113"/>
      <c r="C263" s="9">
        <v>2014</v>
      </c>
      <c r="D263" s="17">
        <f>SUM(E263+F263+G263+H263+I263)</f>
        <v>4.3999999999999997E-2</v>
      </c>
      <c r="E263" s="17">
        <v>0</v>
      </c>
      <c r="F263" s="11"/>
      <c r="G263" s="11"/>
      <c r="H263" s="11"/>
      <c r="I263" s="18">
        <v>4.3999999999999997E-2</v>
      </c>
      <c r="J263" s="111"/>
    </row>
    <row r="264" spans="1:10" ht="18" customHeight="1" x14ac:dyDescent="0.25">
      <c r="A264" s="101" t="s">
        <v>783</v>
      </c>
      <c r="B264" s="112" t="s">
        <v>495</v>
      </c>
      <c r="C264" s="5" t="s">
        <v>19</v>
      </c>
      <c r="D264" s="7">
        <f t="shared" ref="D264:I264" si="158">SUM(D265)</f>
        <v>8.0000000000000002E-3</v>
      </c>
      <c r="E264" s="7">
        <f t="shared" si="158"/>
        <v>0</v>
      </c>
      <c r="F264" s="7">
        <f t="shared" si="158"/>
        <v>0</v>
      </c>
      <c r="G264" s="7">
        <f t="shared" si="158"/>
        <v>0</v>
      </c>
      <c r="H264" s="7">
        <f t="shared" si="158"/>
        <v>0</v>
      </c>
      <c r="I264" s="7">
        <f t="shared" si="158"/>
        <v>8.0000000000000002E-3</v>
      </c>
      <c r="J264" s="110"/>
    </row>
    <row r="265" spans="1:10" ht="39" customHeight="1" x14ac:dyDescent="0.25">
      <c r="A265" s="100"/>
      <c r="B265" s="113"/>
      <c r="C265" s="9">
        <v>2014</v>
      </c>
      <c r="D265" s="17">
        <f>SUM(E265+F265+G265+H265+I265)</f>
        <v>8.0000000000000002E-3</v>
      </c>
      <c r="E265" s="11">
        <v>0</v>
      </c>
      <c r="F265" s="11"/>
      <c r="G265" s="11"/>
      <c r="H265" s="11"/>
      <c r="I265" s="18">
        <v>8.0000000000000002E-3</v>
      </c>
      <c r="J265" s="111"/>
    </row>
    <row r="266" spans="1:10" ht="18" customHeight="1" x14ac:dyDescent="0.25">
      <c r="A266" s="101" t="s">
        <v>189</v>
      </c>
      <c r="B266" s="112" t="s">
        <v>496</v>
      </c>
      <c r="C266" s="5" t="s">
        <v>19</v>
      </c>
      <c r="D266" s="7">
        <f t="shared" ref="D266:I266" si="159">SUM(D267)</f>
        <v>8.5000000000000006E-2</v>
      </c>
      <c r="E266" s="7">
        <f t="shared" si="159"/>
        <v>0</v>
      </c>
      <c r="F266" s="7">
        <f t="shared" si="159"/>
        <v>0</v>
      </c>
      <c r="G266" s="7">
        <f t="shared" si="159"/>
        <v>0</v>
      </c>
      <c r="H266" s="7">
        <f t="shared" si="159"/>
        <v>0</v>
      </c>
      <c r="I266" s="7">
        <f t="shared" si="159"/>
        <v>8.5000000000000006E-2</v>
      </c>
      <c r="J266" s="110"/>
    </row>
    <row r="267" spans="1:10" ht="16.5" customHeight="1" x14ac:dyDescent="0.25">
      <c r="A267" s="100"/>
      <c r="B267" s="113"/>
      <c r="C267" s="9">
        <v>2014</v>
      </c>
      <c r="D267" s="17">
        <f>SUM(E267+F267+G267+H267+I267)</f>
        <v>8.5000000000000006E-2</v>
      </c>
      <c r="E267" s="11">
        <v>0</v>
      </c>
      <c r="F267" s="11"/>
      <c r="G267" s="11"/>
      <c r="H267" s="11"/>
      <c r="I267" s="18">
        <v>8.5000000000000006E-2</v>
      </c>
      <c r="J267" s="111"/>
    </row>
    <row r="268" spans="1:10" ht="17.25" customHeight="1" x14ac:dyDescent="0.25">
      <c r="A268" s="101" t="s">
        <v>541</v>
      </c>
      <c r="B268" s="112" t="s">
        <v>542</v>
      </c>
      <c r="C268" s="5" t="s">
        <v>19</v>
      </c>
      <c r="D268" s="7">
        <f t="shared" ref="D268:I268" si="160">SUM(D269)</f>
        <v>1.4999999999999999E-2</v>
      </c>
      <c r="E268" s="7">
        <f t="shared" si="160"/>
        <v>0</v>
      </c>
      <c r="F268" s="7">
        <f t="shared" si="160"/>
        <v>0</v>
      </c>
      <c r="G268" s="7">
        <f t="shared" si="160"/>
        <v>0</v>
      </c>
      <c r="H268" s="7">
        <f t="shared" si="160"/>
        <v>0</v>
      </c>
      <c r="I268" s="7">
        <f t="shared" si="160"/>
        <v>1.4999999999999999E-2</v>
      </c>
      <c r="J268" s="110"/>
    </row>
    <row r="269" spans="1:10" ht="38.25" customHeight="1" x14ac:dyDescent="0.25">
      <c r="A269" s="100"/>
      <c r="B269" s="113"/>
      <c r="C269" s="9">
        <v>2014</v>
      </c>
      <c r="D269" s="17">
        <f>SUM(E269+F269+G269+H269+I269)</f>
        <v>1.4999999999999999E-2</v>
      </c>
      <c r="E269" s="11">
        <v>0</v>
      </c>
      <c r="F269" s="11"/>
      <c r="G269" s="11"/>
      <c r="H269" s="11"/>
      <c r="I269" s="18">
        <v>1.4999999999999999E-2</v>
      </c>
      <c r="J269" s="111"/>
    </row>
    <row r="270" spans="1:10" ht="23.25" customHeight="1" x14ac:dyDescent="0.25">
      <c r="A270" s="94" t="s">
        <v>569</v>
      </c>
      <c r="B270" s="102" t="s">
        <v>555</v>
      </c>
      <c r="C270" s="25" t="s">
        <v>14</v>
      </c>
      <c r="D270" s="26">
        <f>SUM(D271)</f>
        <v>286.91000000000003</v>
      </c>
      <c r="E270" s="26">
        <f t="shared" ref="E270" si="161">SUM(E271)</f>
        <v>0</v>
      </c>
      <c r="F270" s="26">
        <f t="shared" ref="F270" si="162">SUM(F271)</f>
        <v>0</v>
      </c>
      <c r="G270" s="26">
        <f t="shared" ref="G270" si="163">SUM(G271)</f>
        <v>0</v>
      </c>
      <c r="H270" s="26">
        <f t="shared" ref="H270" si="164">SUM(H271)</f>
        <v>0</v>
      </c>
      <c r="I270" s="26">
        <f t="shared" ref="I270" si="165">SUM(I271)</f>
        <v>286.91000000000003</v>
      </c>
      <c r="J270" s="145"/>
    </row>
    <row r="271" spans="1:10" ht="63" customHeight="1" x14ac:dyDescent="0.25">
      <c r="A271" s="96"/>
      <c r="B271" s="143"/>
      <c r="C271" s="25">
        <v>2015</v>
      </c>
      <c r="D271" s="26">
        <f>SUM(E271:I271)</f>
        <v>286.91000000000003</v>
      </c>
      <c r="E271" s="26">
        <v>0</v>
      </c>
      <c r="F271" s="26">
        <v>0</v>
      </c>
      <c r="G271" s="26">
        <v>0</v>
      </c>
      <c r="H271" s="26">
        <v>0</v>
      </c>
      <c r="I271" s="26">
        <v>286.91000000000003</v>
      </c>
      <c r="J271" s="143"/>
    </row>
    <row r="272" spans="1:10" x14ac:dyDescent="0.25">
      <c r="A272" s="106">
        <v>20</v>
      </c>
      <c r="B272" s="102" t="s">
        <v>107</v>
      </c>
      <c r="C272" s="25" t="s">
        <v>14</v>
      </c>
      <c r="D272" s="26">
        <f t="shared" ref="D272:I272" si="166">SUM(D273:D275)</f>
        <v>599.01</v>
      </c>
      <c r="E272" s="26">
        <f t="shared" si="166"/>
        <v>0.84</v>
      </c>
      <c r="F272" s="26">
        <f t="shared" si="166"/>
        <v>0</v>
      </c>
      <c r="G272" s="26">
        <f t="shared" si="166"/>
        <v>0</v>
      </c>
      <c r="H272" s="26">
        <f t="shared" si="166"/>
        <v>0</v>
      </c>
      <c r="I272" s="26">
        <f t="shared" si="166"/>
        <v>598.16999999999996</v>
      </c>
      <c r="J272" s="145"/>
    </row>
    <row r="273" spans="1:10" x14ac:dyDescent="0.25">
      <c r="A273" s="106"/>
      <c r="B273" s="143"/>
      <c r="C273" s="25">
        <v>2013</v>
      </c>
      <c r="D273" s="26">
        <f>SUM(E273:I273)</f>
        <v>190.14</v>
      </c>
      <c r="E273" s="26">
        <f t="shared" ref="E273:I275" si="167">SUM(E277++E305)</f>
        <v>0.84</v>
      </c>
      <c r="F273" s="26">
        <f t="shared" si="167"/>
        <v>0</v>
      </c>
      <c r="G273" s="26">
        <f t="shared" si="167"/>
        <v>0</v>
      </c>
      <c r="H273" s="26">
        <f t="shared" si="167"/>
        <v>0</v>
      </c>
      <c r="I273" s="26">
        <f t="shared" si="167"/>
        <v>189.29999999999998</v>
      </c>
      <c r="J273" s="143"/>
    </row>
    <row r="274" spans="1:10" x14ac:dyDescent="0.25">
      <c r="A274" s="106"/>
      <c r="B274" s="143"/>
      <c r="C274" s="25">
        <v>2014</v>
      </c>
      <c r="D274" s="26">
        <f>SUM(E274:I274)</f>
        <v>387.87</v>
      </c>
      <c r="E274" s="26">
        <f t="shared" si="167"/>
        <v>0</v>
      </c>
      <c r="F274" s="26">
        <f t="shared" si="167"/>
        <v>0</v>
      </c>
      <c r="G274" s="26">
        <f t="shared" si="167"/>
        <v>0</v>
      </c>
      <c r="H274" s="26">
        <f t="shared" si="167"/>
        <v>0</v>
      </c>
      <c r="I274" s="26">
        <f>SUM(I278++I306)</f>
        <v>387.87</v>
      </c>
      <c r="J274" s="143"/>
    </row>
    <row r="275" spans="1:10" ht="13.5" customHeight="1" x14ac:dyDescent="0.25">
      <c r="A275" s="106"/>
      <c r="B275" s="144"/>
      <c r="C275" s="25">
        <v>2015</v>
      </c>
      <c r="D275" s="26">
        <f>SUM(E275:I275)</f>
        <v>21</v>
      </c>
      <c r="E275" s="26">
        <f t="shared" si="167"/>
        <v>0</v>
      </c>
      <c r="F275" s="26">
        <f t="shared" si="167"/>
        <v>0</v>
      </c>
      <c r="G275" s="26">
        <f t="shared" si="167"/>
        <v>0</v>
      </c>
      <c r="H275" s="26">
        <f t="shared" si="167"/>
        <v>0</v>
      </c>
      <c r="I275" s="26">
        <f t="shared" si="167"/>
        <v>21</v>
      </c>
      <c r="J275" s="144"/>
    </row>
    <row r="276" spans="1:10" x14ac:dyDescent="0.25">
      <c r="A276" s="94" t="s">
        <v>191</v>
      </c>
      <c r="B276" s="151" t="s">
        <v>109</v>
      </c>
      <c r="C276" s="68" t="s">
        <v>14</v>
      </c>
      <c r="D276" s="42">
        <f>SUM(D277:D279)</f>
        <v>459.11</v>
      </c>
      <c r="E276" s="42">
        <f>SUM(E277+E278+E279)</f>
        <v>0</v>
      </c>
      <c r="F276" s="42">
        <f>SUM(F277+F278+F279)</f>
        <v>0</v>
      </c>
      <c r="G276" s="42">
        <f>SUM(G277+G278+G279)</f>
        <v>0</v>
      </c>
      <c r="H276" s="42">
        <f>SUM(H277+H278+H279)</f>
        <v>0</v>
      </c>
      <c r="I276" s="42">
        <f>SUM(I277+I278+I279)</f>
        <v>459.11</v>
      </c>
      <c r="J276" s="107" t="s">
        <v>110</v>
      </c>
    </row>
    <row r="277" spans="1:10" x14ac:dyDescent="0.25">
      <c r="A277" s="95"/>
      <c r="B277" s="152"/>
      <c r="C277" s="68">
        <v>2013</v>
      </c>
      <c r="D277" s="42">
        <f>SUM(E277:I277)</f>
        <v>121.47999999999999</v>
      </c>
      <c r="E277" s="42">
        <f>SUM(E281+E285+E289+E293+E297+E301)</f>
        <v>0</v>
      </c>
      <c r="F277" s="42">
        <f>SUM(F281+F285+F289+F293+F297+F301)</f>
        <v>0</v>
      </c>
      <c r="G277" s="42">
        <f>SUM(G281+G285+G289+G293+G297+G301)</f>
        <v>0</v>
      </c>
      <c r="H277" s="42">
        <f>SUM(H281+H285+H289+H293+H297+H301)</f>
        <v>0</v>
      </c>
      <c r="I277" s="42">
        <f>SUM(I281+I285+I289+I293+I297+I301)</f>
        <v>121.47999999999999</v>
      </c>
      <c r="J277" s="98"/>
    </row>
    <row r="278" spans="1:10" x14ac:dyDescent="0.25">
      <c r="A278" s="95"/>
      <c r="B278" s="152"/>
      <c r="C278" s="68">
        <v>2014</v>
      </c>
      <c r="D278" s="42">
        <f>SUM(E278:I278)</f>
        <v>337.63</v>
      </c>
      <c r="E278" s="42">
        <f t="shared" ref="E278:I279" si="168">SUM(E282+E286+E290+E294+E298+E302)</f>
        <v>0</v>
      </c>
      <c r="F278" s="42">
        <f t="shared" si="168"/>
        <v>0</v>
      </c>
      <c r="G278" s="42">
        <f t="shared" si="168"/>
        <v>0</v>
      </c>
      <c r="H278" s="42">
        <f t="shared" si="168"/>
        <v>0</v>
      </c>
      <c r="I278" s="42">
        <f t="shared" si="168"/>
        <v>337.63</v>
      </c>
      <c r="J278" s="98"/>
    </row>
    <row r="279" spans="1:10" ht="15" customHeight="1" x14ac:dyDescent="0.25">
      <c r="A279" s="96"/>
      <c r="B279" s="153"/>
      <c r="C279" s="68">
        <v>2015</v>
      </c>
      <c r="D279" s="42">
        <f>SUM(E279:I279)</f>
        <v>0</v>
      </c>
      <c r="E279" s="42">
        <f t="shared" si="168"/>
        <v>0</v>
      </c>
      <c r="F279" s="42">
        <f t="shared" si="168"/>
        <v>0</v>
      </c>
      <c r="G279" s="42">
        <f t="shared" si="168"/>
        <v>0</v>
      </c>
      <c r="H279" s="42">
        <f t="shared" si="168"/>
        <v>0</v>
      </c>
      <c r="I279" s="42">
        <f t="shared" si="168"/>
        <v>0</v>
      </c>
      <c r="J279" s="99"/>
    </row>
    <row r="280" spans="1:10" x14ac:dyDescent="0.25">
      <c r="A280" s="106" t="s">
        <v>192</v>
      </c>
      <c r="B280" s="109" t="s">
        <v>455</v>
      </c>
      <c r="C280" s="5" t="s">
        <v>19</v>
      </c>
      <c r="D280" s="49">
        <f t="shared" ref="D280:I280" si="169">SUM(D281+D282+D283)</f>
        <v>163.63</v>
      </c>
      <c r="E280" s="49">
        <f t="shared" si="169"/>
        <v>0</v>
      </c>
      <c r="F280" s="49">
        <f t="shared" si="169"/>
        <v>0</v>
      </c>
      <c r="G280" s="49">
        <f t="shared" si="169"/>
        <v>0</v>
      </c>
      <c r="H280" s="49">
        <f t="shared" si="169"/>
        <v>0</v>
      </c>
      <c r="I280" s="49">
        <f t="shared" si="169"/>
        <v>163.63</v>
      </c>
      <c r="J280" s="109" t="s">
        <v>111</v>
      </c>
    </row>
    <row r="281" spans="1:10" x14ac:dyDescent="0.25">
      <c r="A281" s="106"/>
      <c r="B281" s="109"/>
      <c r="C281" s="9">
        <v>2013</v>
      </c>
      <c r="D281" s="10">
        <f>SUM(E281+F281+G281+H281+I281:I282)</f>
        <v>2</v>
      </c>
      <c r="E281" s="11"/>
      <c r="F281" s="10"/>
      <c r="G281" s="11"/>
      <c r="H281" s="11"/>
      <c r="I281" s="14">
        <v>2</v>
      </c>
      <c r="J281" s="109"/>
    </row>
    <row r="282" spans="1:10" x14ac:dyDescent="0.25">
      <c r="A282" s="106"/>
      <c r="B282" s="109"/>
      <c r="C282" s="9">
        <v>2014</v>
      </c>
      <c r="D282" s="10">
        <f>SUM(E282+F282+G282+H282+I282:I283)</f>
        <v>161.63</v>
      </c>
      <c r="E282" s="11"/>
      <c r="F282" s="10"/>
      <c r="G282" s="11"/>
      <c r="H282" s="11"/>
      <c r="I282" s="10">
        <v>161.63</v>
      </c>
      <c r="J282" s="109"/>
    </row>
    <row r="283" spans="1:10" x14ac:dyDescent="0.25">
      <c r="A283" s="106"/>
      <c r="B283" s="109"/>
      <c r="C283" s="9">
        <v>2015</v>
      </c>
      <c r="D283" s="10">
        <f>SUM(E283+F283+G283+H283+I283:I284)</f>
        <v>0</v>
      </c>
      <c r="E283" s="11"/>
      <c r="F283" s="10"/>
      <c r="G283" s="11"/>
      <c r="H283" s="11"/>
      <c r="I283" s="10">
        <v>0</v>
      </c>
      <c r="J283" s="109"/>
    </row>
    <row r="284" spans="1:10" x14ac:dyDescent="0.25">
      <c r="A284" s="94" t="s">
        <v>194</v>
      </c>
      <c r="B284" s="109" t="s">
        <v>456</v>
      </c>
      <c r="C284" s="5" t="s">
        <v>19</v>
      </c>
      <c r="D284" s="49">
        <f t="shared" ref="D284:I284" si="170">SUM(D285+D286+D287)</f>
        <v>102.5</v>
      </c>
      <c r="E284" s="49">
        <f t="shared" si="170"/>
        <v>0</v>
      </c>
      <c r="F284" s="49">
        <f t="shared" si="170"/>
        <v>0</v>
      </c>
      <c r="G284" s="49">
        <f t="shared" si="170"/>
        <v>0</v>
      </c>
      <c r="H284" s="49">
        <f t="shared" si="170"/>
        <v>0</v>
      </c>
      <c r="I284" s="49">
        <f t="shared" si="170"/>
        <v>102.5</v>
      </c>
      <c r="J284" s="109" t="s">
        <v>112</v>
      </c>
    </row>
    <row r="285" spans="1:10" x14ac:dyDescent="0.25">
      <c r="A285" s="95"/>
      <c r="B285" s="109"/>
      <c r="C285" s="9">
        <v>2013</v>
      </c>
      <c r="D285" s="10">
        <f>SUM(E285+F285+G285+H285+I285:I286)</f>
        <v>2.5</v>
      </c>
      <c r="E285" s="11"/>
      <c r="F285" s="10"/>
      <c r="G285" s="11"/>
      <c r="H285" s="11"/>
      <c r="I285" s="10">
        <v>2.5</v>
      </c>
      <c r="J285" s="109"/>
    </row>
    <row r="286" spans="1:10" x14ac:dyDescent="0.25">
      <c r="A286" s="95"/>
      <c r="B286" s="109"/>
      <c r="C286" s="9">
        <v>2014</v>
      </c>
      <c r="D286" s="10">
        <f>SUM(E286+F286+G286+H286+I286:I287)</f>
        <v>100</v>
      </c>
      <c r="E286" s="11"/>
      <c r="F286" s="10"/>
      <c r="G286" s="11"/>
      <c r="H286" s="11"/>
      <c r="I286" s="10">
        <v>100</v>
      </c>
      <c r="J286" s="109"/>
    </row>
    <row r="287" spans="1:10" x14ac:dyDescent="0.25">
      <c r="A287" s="96"/>
      <c r="B287" s="109"/>
      <c r="C287" s="9">
        <v>2015</v>
      </c>
      <c r="D287" s="10">
        <f>SUM(E287+F287+G287+H287+I287:I296)</f>
        <v>0</v>
      </c>
      <c r="E287" s="11"/>
      <c r="F287" s="10"/>
      <c r="G287" s="11"/>
      <c r="H287" s="11"/>
      <c r="I287" s="10">
        <v>0</v>
      </c>
      <c r="J287" s="109"/>
    </row>
    <row r="288" spans="1:10" x14ac:dyDescent="0.25">
      <c r="A288" s="94" t="s">
        <v>196</v>
      </c>
      <c r="B288" s="109" t="s">
        <v>113</v>
      </c>
      <c r="C288" s="5" t="s">
        <v>19</v>
      </c>
      <c r="D288" s="49">
        <f t="shared" ref="D288:I288" si="171">SUM(D289+D290+D291)</f>
        <v>80</v>
      </c>
      <c r="E288" s="49">
        <f t="shared" si="171"/>
        <v>0</v>
      </c>
      <c r="F288" s="49">
        <f t="shared" si="171"/>
        <v>0</v>
      </c>
      <c r="G288" s="49">
        <f t="shared" si="171"/>
        <v>0</v>
      </c>
      <c r="H288" s="49">
        <f t="shared" si="171"/>
        <v>0</v>
      </c>
      <c r="I288" s="49">
        <f t="shared" si="171"/>
        <v>80</v>
      </c>
      <c r="J288" s="109" t="s">
        <v>114</v>
      </c>
    </row>
    <row r="289" spans="1:10" x14ac:dyDescent="0.25">
      <c r="A289" s="95"/>
      <c r="B289" s="109"/>
      <c r="C289" s="9">
        <v>2013</v>
      </c>
      <c r="D289" s="10">
        <f>SUM(E289+F289+G289+H289+I289:I290)</f>
        <v>4</v>
      </c>
      <c r="E289" s="11"/>
      <c r="F289" s="10"/>
      <c r="G289" s="11"/>
      <c r="H289" s="11"/>
      <c r="I289" s="10">
        <v>4</v>
      </c>
      <c r="J289" s="109"/>
    </row>
    <row r="290" spans="1:10" x14ac:dyDescent="0.25">
      <c r="A290" s="95"/>
      <c r="B290" s="109"/>
      <c r="C290" s="9">
        <v>2014</v>
      </c>
      <c r="D290" s="10">
        <f>SUM(E290+F290+G290+H290+I290:I291)</f>
        <v>76</v>
      </c>
      <c r="E290" s="11"/>
      <c r="F290" s="10"/>
      <c r="G290" s="11"/>
      <c r="H290" s="11"/>
      <c r="I290" s="10">
        <v>76</v>
      </c>
      <c r="J290" s="109"/>
    </row>
    <row r="291" spans="1:10" x14ac:dyDescent="0.25">
      <c r="A291" s="96"/>
      <c r="B291" s="109"/>
      <c r="C291" s="9">
        <v>2015</v>
      </c>
      <c r="D291" s="10">
        <f>SUM(E291+F291+G291+H291+I291:I391)</f>
        <v>0</v>
      </c>
      <c r="E291" s="11"/>
      <c r="F291" s="10"/>
      <c r="G291" s="11"/>
      <c r="H291" s="11"/>
      <c r="I291" s="10">
        <v>0</v>
      </c>
      <c r="J291" s="109"/>
    </row>
    <row r="292" spans="1:10" x14ac:dyDescent="0.25">
      <c r="A292" s="94" t="s">
        <v>198</v>
      </c>
      <c r="B292" s="109" t="s">
        <v>457</v>
      </c>
      <c r="C292" s="5" t="s">
        <v>19</v>
      </c>
      <c r="D292" s="49">
        <f t="shared" ref="D292:I292" si="172">SUM(D293+D294+D295)</f>
        <v>67.63</v>
      </c>
      <c r="E292" s="49">
        <f t="shared" si="172"/>
        <v>0</v>
      </c>
      <c r="F292" s="49">
        <f t="shared" si="172"/>
        <v>0</v>
      </c>
      <c r="G292" s="49">
        <f t="shared" si="172"/>
        <v>0</v>
      </c>
      <c r="H292" s="49">
        <f t="shared" si="172"/>
        <v>0</v>
      </c>
      <c r="I292" s="49">
        <f t="shared" si="172"/>
        <v>67.63</v>
      </c>
      <c r="J292" s="109" t="s">
        <v>115</v>
      </c>
    </row>
    <row r="293" spans="1:10" x14ac:dyDescent="0.25">
      <c r="A293" s="95"/>
      <c r="B293" s="109"/>
      <c r="C293" s="9">
        <v>2013</v>
      </c>
      <c r="D293" s="10">
        <f>SUM(E293+F293+G293+H293+I293:I294)</f>
        <v>67.63</v>
      </c>
      <c r="E293" s="11"/>
      <c r="F293" s="10"/>
      <c r="G293" s="11"/>
      <c r="H293" s="11"/>
      <c r="I293" s="10">
        <v>67.63</v>
      </c>
      <c r="J293" s="109"/>
    </row>
    <row r="294" spans="1:10" x14ac:dyDescent="0.25">
      <c r="A294" s="95"/>
      <c r="B294" s="109"/>
      <c r="C294" s="9">
        <v>2014</v>
      </c>
      <c r="D294" s="10">
        <f>SUM(E294+F294+G294+H294+I294:I295)</f>
        <v>0</v>
      </c>
      <c r="E294" s="11"/>
      <c r="F294" s="10"/>
      <c r="G294" s="11"/>
      <c r="H294" s="11"/>
      <c r="I294" s="10">
        <v>0</v>
      </c>
      <c r="J294" s="109"/>
    </row>
    <row r="295" spans="1:10" x14ac:dyDescent="0.25">
      <c r="A295" s="96"/>
      <c r="B295" s="109"/>
      <c r="C295" s="9">
        <v>2015</v>
      </c>
      <c r="D295" s="10">
        <f>SUM(E295+F295+G295+H295+I295:I393)</f>
        <v>0</v>
      </c>
      <c r="E295" s="11"/>
      <c r="F295" s="10"/>
      <c r="G295" s="11"/>
      <c r="H295" s="11"/>
      <c r="I295" s="10">
        <v>0</v>
      </c>
      <c r="J295" s="109"/>
    </row>
    <row r="296" spans="1:10" x14ac:dyDescent="0.25">
      <c r="A296" s="94" t="s">
        <v>200</v>
      </c>
      <c r="B296" s="109" t="s">
        <v>458</v>
      </c>
      <c r="C296" s="5" t="s">
        <v>19</v>
      </c>
      <c r="D296" s="49">
        <f t="shared" ref="D296:I296" si="173">SUM(D297+D298+D299)</f>
        <v>38.28</v>
      </c>
      <c r="E296" s="49">
        <f t="shared" si="173"/>
        <v>0</v>
      </c>
      <c r="F296" s="49">
        <f t="shared" si="173"/>
        <v>0</v>
      </c>
      <c r="G296" s="49">
        <f t="shared" si="173"/>
        <v>0</v>
      </c>
      <c r="H296" s="49">
        <f t="shared" si="173"/>
        <v>0</v>
      </c>
      <c r="I296" s="49">
        <f t="shared" si="173"/>
        <v>38.28</v>
      </c>
      <c r="J296" s="109" t="s">
        <v>115</v>
      </c>
    </row>
    <row r="297" spans="1:10" x14ac:dyDescent="0.25">
      <c r="A297" s="95"/>
      <c r="B297" s="109"/>
      <c r="C297" s="9">
        <v>2013</v>
      </c>
      <c r="D297" s="10">
        <f>SUM(E297+F297+G297+H297+I297:I298)</f>
        <v>38.28</v>
      </c>
      <c r="E297" s="11"/>
      <c r="F297" s="10"/>
      <c r="G297" s="11"/>
      <c r="H297" s="11"/>
      <c r="I297" s="10">
        <v>38.28</v>
      </c>
      <c r="J297" s="109"/>
    </row>
    <row r="298" spans="1:10" x14ac:dyDescent="0.25">
      <c r="A298" s="95"/>
      <c r="B298" s="109"/>
      <c r="C298" s="9">
        <v>2014</v>
      </c>
      <c r="D298" s="10">
        <f>SUM(E298+F298+G298+H298+I298:I299)</f>
        <v>0</v>
      </c>
      <c r="E298" s="11"/>
      <c r="F298" s="10"/>
      <c r="G298" s="11"/>
      <c r="H298" s="11"/>
      <c r="I298" s="10">
        <v>0</v>
      </c>
      <c r="J298" s="109"/>
    </row>
    <row r="299" spans="1:10" x14ac:dyDescent="0.25">
      <c r="A299" s="96"/>
      <c r="B299" s="109"/>
      <c r="C299" s="9">
        <v>2015</v>
      </c>
      <c r="D299" s="10">
        <f>SUM(E299+F299+G299+H299+I299:I391)</f>
        <v>0</v>
      </c>
      <c r="E299" s="11"/>
      <c r="F299" s="10"/>
      <c r="G299" s="11"/>
      <c r="H299" s="11"/>
      <c r="I299" s="10">
        <v>0</v>
      </c>
      <c r="J299" s="109"/>
    </row>
    <row r="300" spans="1:10" x14ac:dyDescent="0.25">
      <c r="A300" s="94" t="s">
        <v>202</v>
      </c>
      <c r="B300" s="112" t="s">
        <v>819</v>
      </c>
      <c r="C300" s="5" t="s">
        <v>19</v>
      </c>
      <c r="D300" s="49">
        <f t="shared" ref="D300:I300" si="174">SUM(D301+D302+D303)</f>
        <v>7.07</v>
      </c>
      <c r="E300" s="49">
        <f t="shared" si="174"/>
        <v>0</v>
      </c>
      <c r="F300" s="49">
        <f t="shared" si="174"/>
        <v>0</v>
      </c>
      <c r="G300" s="49">
        <f t="shared" si="174"/>
        <v>0</v>
      </c>
      <c r="H300" s="49">
        <f t="shared" si="174"/>
        <v>0</v>
      </c>
      <c r="I300" s="49">
        <f t="shared" si="174"/>
        <v>7.07</v>
      </c>
      <c r="J300" s="109" t="s">
        <v>115</v>
      </c>
    </row>
    <row r="301" spans="1:10" x14ac:dyDescent="0.25">
      <c r="A301" s="147"/>
      <c r="B301" s="113"/>
      <c r="C301" s="9">
        <v>2013</v>
      </c>
      <c r="D301" s="10">
        <f>SUM(E301+F301+G301+H301+I301:I302)</f>
        <v>7.07</v>
      </c>
      <c r="E301" s="10"/>
      <c r="F301" s="10"/>
      <c r="G301" s="10"/>
      <c r="H301" s="10"/>
      <c r="I301" s="10">
        <v>7.07</v>
      </c>
      <c r="J301" s="109"/>
    </row>
    <row r="302" spans="1:10" x14ac:dyDescent="0.25">
      <c r="A302" s="147"/>
      <c r="B302" s="113"/>
      <c r="C302" s="9">
        <v>2014</v>
      </c>
      <c r="D302" s="10">
        <f>SUM(E302+F302+G302+H302+I302:I303)</f>
        <v>0</v>
      </c>
      <c r="E302" s="10"/>
      <c r="F302" s="10"/>
      <c r="G302" s="10"/>
      <c r="H302" s="10"/>
      <c r="I302" s="10">
        <v>0</v>
      </c>
      <c r="J302" s="109"/>
    </row>
    <row r="303" spans="1:10" x14ac:dyDescent="0.25">
      <c r="A303" s="148"/>
      <c r="B303" s="123"/>
      <c r="C303" s="9">
        <v>2015</v>
      </c>
      <c r="D303" s="10">
        <f>SUM(E303+F303+G303+H303+I303:I393)</f>
        <v>0</v>
      </c>
      <c r="E303" s="10"/>
      <c r="F303" s="10"/>
      <c r="G303" s="10"/>
      <c r="H303" s="10"/>
      <c r="I303" s="10">
        <v>0</v>
      </c>
      <c r="J303" s="109"/>
    </row>
    <row r="304" spans="1:10" x14ac:dyDescent="0.25">
      <c r="A304" s="106" t="s">
        <v>209</v>
      </c>
      <c r="B304" s="151" t="s">
        <v>459</v>
      </c>
      <c r="C304" s="68" t="s">
        <v>14</v>
      </c>
      <c r="D304" s="80">
        <f t="shared" ref="D304:I304" si="175">SUM(D305+D306+D307)</f>
        <v>139.89999999999998</v>
      </c>
      <c r="E304" s="80">
        <f t="shared" si="175"/>
        <v>0.84</v>
      </c>
      <c r="F304" s="80">
        <f t="shared" si="175"/>
        <v>0</v>
      </c>
      <c r="G304" s="80">
        <f t="shared" si="175"/>
        <v>0</v>
      </c>
      <c r="H304" s="80">
        <f t="shared" si="175"/>
        <v>0</v>
      </c>
      <c r="I304" s="68">
        <f t="shared" si="175"/>
        <v>139.06</v>
      </c>
      <c r="J304" s="107" t="s">
        <v>117</v>
      </c>
    </row>
    <row r="305" spans="1:10" x14ac:dyDescent="0.25">
      <c r="A305" s="106"/>
      <c r="B305" s="152"/>
      <c r="C305" s="68">
        <v>2013</v>
      </c>
      <c r="D305" s="80">
        <f>SUM(E305+F305+G305+H305+I305)</f>
        <v>68.66</v>
      </c>
      <c r="E305" s="80">
        <f t="shared" ref="E305:I307" si="176">SUM(E309+E321+E329+E341+E365+E381+E385)</f>
        <v>0.84</v>
      </c>
      <c r="F305" s="80">
        <f t="shared" si="176"/>
        <v>0</v>
      </c>
      <c r="G305" s="80">
        <f t="shared" si="176"/>
        <v>0</v>
      </c>
      <c r="H305" s="80">
        <f t="shared" si="176"/>
        <v>0</v>
      </c>
      <c r="I305" s="80">
        <f t="shared" si="176"/>
        <v>67.819999999999993</v>
      </c>
      <c r="J305" s="98"/>
    </row>
    <row r="306" spans="1:10" x14ac:dyDescent="0.25">
      <c r="A306" s="106"/>
      <c r="B306" s="152"/>
      <c r="C306" s="68">
        <v>2014</v>
      </c>
      <c r="D306" s="53">
        <f>SUM(E306+F306+G306+H306+I306)</f>
        <v>50.239999999999995</v>
      </c>
      <c r="E306" s="80">
        <f t="shared" si="176"/>
        <v>0</v>
      </c>
      <c r="F306" s="80">
        <f t="shared" si="176"/>
        <v>0</v>
      </c>
      <c r="G306" s="80">
        <f t="shared" si="176"/>
        <v>0</v>
      </c>
      <c r="H306" s="80">
        <f t="shared" si="176"/>
        <v>0</v>
      </c>
      <c r="I306" s="68">
        <f t="shared" si="176"/>
        <v>50.239999999999995</v>
      </c>
      <c r="J306" s="98"/>
    </row>
    <row r="307" spans="1:10" ht="43.5" customHeight="1" x14ac:dyDescent="0.25">
      <c r="A307" s="106"/>
      <c r="B307" s="153"/>
      <c r="C307" s="68">
        <v>2015</v>
      </c>
      <c r="D307" s="80">
        <f>SUM(E307+F307+G307+H307+I307)</f>
        <v>21</v>
      </c>
      <c r="E307" s="80">
        <f t="shared" si="176"/>
        <v>0</v>
      </c>
      <c r="F307" s="80">
        <f t="shared" si="176"/>
        <v>0</v>
      </c>
      <c r="G307" s="80">
        <f t="shared" si="176"/>
        <v>0</v>
      </c>
      <c r="H307" s="80">
        <f t="shared" si="176"/>
        <v>0</v>
      </c>
      <c r="I307" s="68">
        <f t="shared" si="176"/>
        <v>21</v>
      </c>
      <c r="J307" s="99"/>
    </row>
    <row r="308" spans="1:10" x14ac:dyDescent="0.25">
      <c r="A308" s="146" t="s">
        <v>210</v>
      </c>
      <c r="B308" s="149" t="s">
        <v>118</v>
      </c>
      <c r="C308" s="28" t="s">
        <v>14</v>
      </c>
      <c r="D308" s="29">
        <f t="shared" ref="D308:I308" si="177">SUM(D309+D310+D311)</f>
        <v>27.6</v>
      </c>
      <c r="E308" s="29">
        <f t="shared" si="177"/>
        <v>0</v>
      </c>
      <c r="F308" s="29">
        <f t="shared" si="177"/>
        <v>0</v>
      </c>
      <c r="G308" s="29">
        <f t="shared" si="177"/>
        <v>0</v>
      </c>
      <c r="H308" s="29">
        <f t="shared" si="177"/>
        <v>0</v>
      </c>
      <c r="I308" s="29">
        <f t="shared" si="177"/>
        <v>27.6</v>
      </c>
      <c r="J308" s="97" t="s">
        <v>119</v>
      </c>
    </row>
    <row r="309" spans="1:10" x14ac:dyDescent="0.25">
      <c r="A309" s="147"/>
      <c r="B309" s="149"/>
      <c r="C309" s="30">
        <v>2013</v>
      </c>
      <c r="D309" s="31">
        <f>SUM(E309+F309+G309+H309+I309)</f>
        <v>2.5</v>
      </c>
      <c r="E309" s="31">
        <f>SUM(E313+E317)</f>
        <v>0</v>
      </c>
      <c r="F309" s="31">
        <f t="shared" ref="E309:I311" si="178">SUM(F313+F317)</f>
        <v>0</v>
      </c>
      <c r="G309" s="31">
        <f t="shared" si="178"/>
        <v>0</v>
      </c>
      <c r="H309" s="31">
        <f t="shared" si="178"/>
        <v>0</v>
      </c>
      <c r="I309" s="31">
        <f t="shared" si="178"/>
        <v>2.5</v>
      </c>
      <c r="J309" s="108"/>
    </row>
    <row r="310" spans="1:10" x14ac:dyDescent="0.25">
      <c r="A310" s="147"/>
      <c r="B310" s="149"/>
      <c r="C310" s="30">
        <v>2014</v>
      </c>
      <c r="D310" s="31">
        <f>SUM(E310+F310+G310+H310+I310)</f>
        <v>22.6</v>
      </c>
      <c r="E310" s="31">
        <f t="shared" si="178"/>
        <v>0</v>
      </c>
      <c r="F310" s="31">
        <f t="shared" si="178"/>
        <v>0</v>
      </c>
      <c r="G310" s="31">
        <f t="shared" si="178"/>
        <v>0</v>
      </c>
      <c r="H310" s="31">
        <f t="shared" si="178"/>
        <v>0</v>
      </c>
      <c r="I310" s="31">
        <f t="shared" si="178"/>
        <v>22.6</v>
      </c>
      <c r="J310" s="108"/>
    </row>
    <row r="311" spans="1:10" x14ac:dyDescent="0.25">
      <c r="A311" s="148"/>
      <c r="B311" s="149"/>
      <c r="C311" s="30">
        <v>2015</v>
      </c>
      <c r="D311" s="31">
        <f>SUM(E311+F311+G311+H311+I311)</f>
        <v>2.5</v>
      </c>
      <c r="E311" s="31">
        <f t="shared" si="178"/>
        <v>0</v>
      </c>
      <c r="F311" s="31">
        <f t="shared" si="178"/>
        <v>0</v>
      </c>
      <c r="G311" s="31">
        <f t="shared" si="178"/>
        <v>0</v>
      </c>
      <c r="H311" s="31">
        <f t="shared" si="178"/>
        <v>0</v>
      </c>
      <c r="I311" s="31">
        <f t="shared" si="178"/>
        <v>2.5</v>
      </c>
      <c r="J311" s="108"/>
    </row>
    <row r="312" spans="1:10" x14ac:dyDescent="0.25">
      <c r="A312" s="94" t="s">
        <v>570</v>
      </c>
      <c r="B312" s="101" t="s">
        <v>120</v>
      </c>
      <c r="C312" s="5" t="s">
        <v>19</v>
      </c>
      <c r="D312" s="49">
        <f t="shared" ref="D312:I312" si="179">SUM(D313+D314+D315)</f>
        <v>25.1</v>
      </c>
      <c r="E312" s="49">
        <f t="shared" si="179"/>
        <v>0</v>
      </c>
      <c r="F312" s="49">
        <f t="shared" si="179"/>
        <v>0</v>
      </c>
      <c r="G312" s="49">
        <f t="shared" si="179"/>
        <v>0</v>
      </c>
      <c r="H312" s="49">
        <f t="shared" si="179"/>
        <v>0</v>
      </c>
      <c r="I312" s="49">
        <f t="shared" si="179"/>
        <v>25.1</v>
      </c>
      <c r="J312" s="101"/>
    </row>
    <row r="313" spans="1:10" x14ac:dyDescent="0.25">
      <c r="A313" s="95"/>
      <c r="B313" s="100"/>
      <c r="C313" s="9">
        <v>2013</v>
      </c>
      <c r="D313" s="10">
        <f>SUM(E313+F313+G313+H313+I313:I314)</f>
        <v>2.5</v>
      </c>
      <c r="E313" s="11">
        <v>0</v>
      </c>
      <c r="F313" s="10"/>
      <c r="G313" s="11"/>
      <c r="H313" s="11"/>
      <c r="I313" s="10">
        <v>2.5</v>
      </c>
      <c r="J313" s="100"/>
    </row>
    <row r="314" spans="1:10" x14ac:dyDescent="0.25">
      <c r="A314" s="95"/>
      <c r="B314" s="100"/>
      <c r="C314" s="9">
        <v>2014</v>
      </c>
      <c r="D314" s="10">
        <f>SUM(E314+F314+G314+H314+I314:I315)</f>
        <v>22.6</v>
      </c>
      <c r="E314" s="11">
        <v>0</v>
      </c>
      <c r="F314" s="10"/>
      <c r="G314" s="11"/>
      <c r="H314" s="11"/>
      <c r="I314" s="10">
        <v>22.6</v>
      </c>
      <c r="J314" s="100"/>
    </row>
    <row r="315" spans="1:10" x14ac:dyDescent="0.25">
      <c r="A315" s="96"/>
      <c r="B315" s="127"/>
      <c r="C315" s="9">
        <v>2015</v>
      </c>
      <c r="D315" s="10">
        <f>SUM(E315+F315+G315+H315+I315:I397)</f>
        <v>0</v>
      </c>
      <c r="E315" s="11">
        <v>0</v>
      </c>
      <c r="F315" s="10"/>
      <c r="G315" s="11"/>
      <c r="H315" s="11"/>
      <c r="I315" s="10">
        <v>0</v>
      </c>
      <c r="J315" s="127"/>
    </row>
    <row r="316" spans="1:10" x14ac:dyDescent="0.25">
      <c r="A316" s="94" t="s">
        <v>571</v>
      </c>
      <c r="B316" s="101" t="s">
        <v>121</v>
      </c>
      <c r="C316" s="5" t="s">
        <v>19</v>
      </c>
      <c r="D316" s="49">
        <f t="shared" ref="D316:I316" si="180">SUM(D317+D318+D319)</f>
        <v>2.5</v>
      </c>
      <c r="E316" s="49">
        <f t="shared" si="180"/>
        <v>0</v>
      </c>
      <c r="F316" s="49">
        <f t="shared" si="180"/>
        <v>0</v>
      </c>
      <c r="G316" s="49">
        <f t="shared" si="180"/>
        <v>0</v>
      </c>
      <c r="H316" s="49">
        <f t="shared" si="180"/>
        <v>0</v>
      </c>
      <c r="I316" s="49">
        <f t="shared" si="180"/>
        <v>2.5</v>
      </c>
      <c r="J316" s="97" t="s">
        <v>122</v>
      </c>
    </row>
    <row r="317" spans="1:10" x14ac:dyDescent="0.25">
      <c r="A317" s="95"/>
      <c r="B317" s="100"/>
      <c r="C317" s="9">
        <v>2013</v>
      </c>
      <c r="D317" s="10">
        <f>SUM(E317+F317+G317+H317+I317:I318)</f>
        <v>0</v>
      </c>
      <c r="E317" s="32">
        <v>0</v>
      </c>
      <c r="F317" s="10"/>
      <c r="G317" s="11"/>
      <c r="H317" s="11"/>
      <c r="I317" s="10">
        <v>0</v>
      </c>
      <c r="J317" s="108"/>
    </row>
    <row r="318" spans="1:10" x14ac:dyDescent="0.25">
      <c r="A318" s="95"/>
      <c r="B318" s="100"/>
      <c r="C318" s="9">
        <v>2014</v>
      </c>
      <c r="D318" s="10">
        <f>SUM(E318+F318+G318+H318+I318:I319)</f>
        <v>0</v>
      </c>
      <c r="E318" s="33">
        <v>0</v>
      </c>
      <c r="F318" s="10"/>
      <c r="G318" s="11"/>
      <c r="H318" s="11"/>
      <c r="I318" s="10">
        <v>0</v>
      </c>
      <c r="J318" s="108"/>
    </row>
    <row r="319" spans="1:10" x14ac:dyDescent="0.25">
      <c r="A319" s="96"/>
      <c r="B319" s="127"/>
      <c r="C319" s="9">
        <v>2015</v>
      </c>
      <c r="D319" s="10">
        <f>SUM(E319+F319+G319+H319+I319:I399)</f>
        <v>2.5</v>
      </c>
      <c r="E319" s="11">
        <v>0</v>
      </c>
      <c r="F319" s="10"/>
      <c r="G319" s="11"/>
      <c r="H319" s="11"/>
      <c r="I319" s="10">
        <v>2.5</v>
      </c>
      <c r="J319" s="119"/>
    </row>
    <row r="320" spans="1:10" x14ac:dyDescent="0.25">
      <c r="A320" s="146" t="s">
        <v>211</v>
      </c>
      <c r="B320" s="149" t="s">
        <v>460</v>
      </c>
      <c r="C320" s="28" t="s">
        <v>14</v>
      </c>
      <c r="D320" s="29">
        <f t="shared" ref="D320:I320" si="181">SUM(D321+D322+D323)</f>
        <v>54.22</v>
      </c>
      <c r="E320" s="29">
        <f t="shared" si="181"/>
        <v>0</v>
      </c>
      <c r="F320" s="29">
        <f t="shared" si="181"/>
        <v>0</v>
      </c>
      <c r="G320" s="29">
        <f t="shared" si="181"/>
        <v>0</v>
      </c>
      <c r="H320" s="29">
        <f t="shared" si="181"/>
        <v>0</v>
      </c>
      <c r="I320" s="29">
        <f t="shared" si="181"/>
        <v>54.22</v>
      </c>
      <c r="J320" s="97" t="s">
        <v>123</v>
      </c>
    </row>
    <row r="321" spans="1:10" x14ac:dyDescent="0.25">
      <c r="A321" s="147"/>
      <c r="B321" s="149"/>
      <c r="C321" s="30">
        <v>2013</v>
      </c>
      <c r="D321" s="31">
        <f>SUM(E321+F321+G321+H321+I321)</f>
        <v>54.22</v>
      </c>
      <c r="E321" s="31">
        <f>SUM(E325)</f>
        <v>0</v>
      </c>
      <c r="F321" s="31">
        <f>SUM(F325)</f>
        <v>0</v>
      </c>
      <c r="G321" s="31">
        <f>SUM(G325)</f>
        <v>0</v>
      </c>
      <c r="H321" s="31">
        <f>SUM(H325)</f>
        <v>0</v>
      </c>
      <c r="I321" s="31">
        <f>SUM(I325)</f>
        <v>54.22</v>
      </c>
      <c r="J321" s="108"/>
    </row>
    <row r="322" spans="1:10" x14ac:dyDescent="0.25">
      <c r="A322" s="147"/>
      <c r="B322" s="149"/>
      <c r="C322" s="30">
        <v>2014</v>
      </c>
      <c r="D322" s="31">
        <f>SUM(E322+F322+G322+H322+I322)</f>
        <v>0</v>
      </c>
      <c r="E322" s="31">
        <f t="shared" ref="E322:I323" si="182">SUM(E326)</f>
        <v>0</v>
      </c>
      <c r="F322" s="31">
        <f t="shared" si="182"/>
        <v>0</v>
      </c>
      <c r="G322" s="31">
        <f t="shared" si="182"/>
        <v>0</v>
      </c>
      <c r="H322" s="31">
        <f t="shared" si="182"/>
        <v>0</v>
      </c>
      <c r="I322" s="31">
        <f t="shared" si="182"/>
        <v>0</v>
      </c>
      <c r="J322" s="108"/>
    </row>
    <row r="323" spans="1:10" x14ac:dyDescent="0.25">
      <c r="A323" s="148"/>
      <c r="B323" s="149"/>
      <c r="C323" s="30">
        <v>2015</v>
      </c>
      <c r="D323" s="31">
        <f>SUM(E323+F323+G323+H323+I323)</f>
        <v>0</v>
      </c>
      <c r="E323" s="31">
        <f t="shared" si="182"/>
        <v>0</v>
      </c>
      <c r="F323" s="31">
        <f t="shared" si="182"/>
        <v>0</v>
      </c>
      <c r="G323" s="31">
        <f t="shared" si="182"/>
        <v>0</v>
      </c>
      <c r="H323" s="31">
        <f t="shared" si="182"/>
        <v>0</v>
      </c>
      <c r="I323" s="31">
        <f t="shared" si="182"/>
        <v>0</v>
      </c>
      <c r="J323" s="108"/>
    </row>
    <row r="324" spans="1:10" x14ac:dyDescent="0.25">
      <c r="A324" s="94" t="s">
        <v>572</v>
      </c>
      <c r="B324" s="150" t="s">
        <v>124</v>
      </c>
      <c r="C324" s="5" t="s">
        <v>19</v>
      </c>
      <c r="D324" s="49">
        <f t="shared" ref="D324:I324" si="183">SUM(D325+D326+D327)</f>
        <v>54.22</v>
      </c>
      <c r="E324" s="49">
        <f t="shared" si="183"/>
        <v>0</v>
      </c>
      <c r="F324" s="49">
        <f t="shared" si="183"/>
        <v>0</v>
      </c>
      <c r="G324" s="49">
        <f t="shared" si="183"/>
        <v>0</v>
      </c>
      <c r="H324" s="49">
        <f t="shared" si="183"/>
        <v>0</v>
      </c>
      <c r="I324" s="49">
        <f t="shared" si="183"/>
        <v>54.22</v>
      </c>
      <c r="J324" s="97" t="s">
        <v>125</v>
      </c>
    </row>
    <row r="325" spans="1:10" x14ac:dyDescent="0.25">
      <c r="A325" s="95"/>
      <c r="B325" s="150"/>
      <c r="C325" s="9">
        <v>2013</v>
      </c>
      <c r="D325" s="10">
        <f>SUM(E325+F325+G325+H325+I325)</f>
        <v>54.22</v>
      </c>
      <c r="E325" s="10">
        <v>0</v>
      </c>
      <c r="F325" s="10"/>
      <c r="G325" s="10"/>
      <c r="H325" s="10"/>
      <c r="I325" s="10">
        <v>54.22</v>
      </c>
      <c r="J325" s="108"/>
    </row>
    <row r="326" spans="1:10" x14ac:dyDescent="0.25">
      <c r="A326" s="95"/>
      <c r="B326" s="150"/>
      <c r="C326" s="9">
        <v>2014</v>
      </c>
      <c r="D326" s="10">
        <f>SUM(E326+F326+G326+H326+I326)</f>
        <v>0</v>
      </c>
      <c r="E326" s="10">
        <v>0</v>
      </c>
      <c r="F326" s="10"/>
      <c r="G326" s="10"/>
      <c r="H326" s="10"/>
      <c r="I326" s="10">
        <v>0</v>
      </c>
      <c r="J326" s="108"/>
    </row>
    <row r="327" spans="1:10" ht="57.75" customHeight="1" x14ac:dyDescent="0.25">
      <c r="A327" s="96"/>
      <c r="B327" s="150"/>
      <c r="C327" s="9">
        <v>2015</v>
      </c>
      <c r="D327" s="10">
        <f>SUM(E327+F327+G327+H327+I327)</f>
        <v>0</v>
      </c>
      <c r="E327" s="10">
        <v>0</v>
      </c>
      <c r="F327" s="10"/>
      <c r="G327" s="10"/>
      <c r="H327" s="10"/>
      <c r="I327" s="10">
        <v>0</v>
      </c>
      <c r="J327" s="108"/>
    </row>
    <row r="328" spans="1:10" x14ac:dyDescent="0.25">
      <c r="A328" s="146" t="s">
        <v>573</v>
      </c>
      <c r="B328" s="149" t="s">
        <v>126</v>
      </c>
      <c r="C328" s="28" t="s">
        <v>14</v>
      </c>
      <c r="D328" s="34">
        <f t="shared" ref="D328:I328" si="184">SUM(D329+D330+D331)</f>
        <v>17.64</v>
      </c>
      <c r="E328" s="29">
        <f t="shared" si="184"/>
        <v>0</v>
      </c>
      <c r="F328" s="29">
        <f t="shared" si="184"/>
        <v>0</v>
      </c>
      <c r="G328" s="29">
        <f t="shared" si="184"/>
        <v>0</v>
      </c>
      <c r="H328" s="29">
        <f t="shared" si="184"/>
        <v>0</v>
      </c>
      <c r="I328" s="29">
        <f t="shared" si="184"/>
        <v>17.64</v>
      </c>
      <c r="J328" s="97" t="s">
        <v>127</v>
      </c>
    </row>
    <row r="329" spans="1:10" x14ac:dyDescent="0.25">
      <c r="A329" s="147"/>
      <c r="B329" s="149"/>
      <c r="C329" s="30">
        <v>2013</v>
      </c>
      <c r="D329" s="31">
        <f>SUM(E329+F329+G329+H329+I329)</f>
        <v>1.3</v>
      </c>
      <c r="E329" s="31">
        <f>SUM(E333+E337)</f>
        <v>0</v>
      </c>
      <c r="F329" s="31">
        <f t="shared" ref="F329:I329" si="185">SUM(F333+F337)</f>
        <v>0</v>
      </c>
      <c r="G329" s="31">
        <f t="shared" si="185"/>
        <v>0</v>
      </c>
      <c r="H329" s="31">
        <f t="shared" si="185"/>
        <v>0</v>
      </c>
      <c r="I329" s="31">
        <f t="shared" si="185"/>
        <v>1.3</v>
      </c>
      <c r="J329" s="108"/>
    </row>
    <row r="330" spans="1:10" x14ac:dyDescent="0.25">
      <c r="A330" s="147"/>
      <c r="B330" s="149"/>
      <c r="C330" s="30">
        <v>2014</v>
      </c>
      <c r="D330" s="31">
        <f>SUM(E330+F330+G330+H330+I330)</f>
        <v>13.84</v>
      </c>
      <c r="E330" s="31">
        <f t="shared" ref="E330:I331" si="186">SUM(E334+E338)</f>
        <v>0</v>
      </c>
      <c r="F330" s="31">
        <f t="shared" si="186"/>
        <v>0</v>
      </c>
      <c r="G330" s="31">
        <f t="shared" si="186"/>
        <v>0</v>
      </c>
      <c r="H330" s="31">
        <f t="shared" si="186"/>
        <v>0</v>
      </c>
      <c r="I330" s="31">
        <f t="shared" si="186"/>
        <v>13.84</v>
      </c>
      <c r="J330" s="108"/>
    </row>
    <row r="331" spans="1:10" x14ac:dyDescent="0.25">
      <c r="A331" s="148"/>
      <c r="B331" s="149"/>
      <c r="C331" s="30">
        <v>2015</v>
      </c>
      <c r="D331" s="31">
        <f>SUM(E331+F331+G331+H331+I331)</f>
        <v>2.5</v>
      </c>
      <c r="E331" s="31">
        <f t="shared" si="186"/>
        <v>0</v>
      </c>
      <c r="F331" s="31">
        <f t="shared" si="186"/>
        <v>0</v>
      </c>
      <c r="G331" s="31">
        <f t="shared" si="186"/>
        <v>0</v>
      </c>
      <c r="H331" s="31">
        <f t="shared" si="186"/>
        <v>0</v>
      </c>
      <c r="I331" s="31">
        <f t="shared" si="186"/>
        <v>2.5</v>
      </c>
      <c r="J331" s="108"/>
    </row>
    <row r="332" spans="1:10" x14ac:dyDescent="0.25">
      <c r="A332" s="94" t="s">
        <v>574</v>
      </c>
      <c r="B332" s="101" t="s">
        <v>128</v>
      </c>
      <c r="C332" s="5" t="s">
        <v>19</v>
      </c>
      <c r="D332" s="49">
        <f t="shared" ref="D332:I332" si="187">SUM(D333+D334+D335)</f>
        <v>13.14</v>
      </c>
      <c r="E332" s="49">
        <f t="shared" si="187"/>
        <v>0</v>
      </c>
      <c r="F332" s="49">
        <f t="shared" si="187"/>
        <v>0</v>
      </c>
      <c r="G332" s="49">
        <f t="shared" si="187"/>
        <v>0</v>
      </c>
      <c r="H332" s="49">
        <f t="shared" si="187"/>
        <v>0</v>
      </c>
      <c r="I332" s="49">
        <f t="shared" si="187"/>
        <v>13.14</v>
      </c>
      <c r="J332" s="101"/>
    </row>
    <row r="333" spans="1:10" x14ac:dyDescent="0.25">
      <c r="A333" s="95"/>
      <c r="B333" s="100"/>
      <c r="C333" s="9">
        <v>2013</v>
      </c>
      <c r="D333" s="10">
        <f>SUM(E333+F333+G333+H333+I333)</f>
        <v>1.3</v>
      </c>
      <c r="E333" s="10"/>
      <c r="F333" s="10"/>
      <c r="G333" s="10"/>
      <c r="H333" s="10"/>
      <c r="I333" s="10">
        <v>1.3</v>
      </c>
      <c r="J333" s="100"/>
    </row>
    <row r="334" spans="1:10" x14ac:dyDescent="0.25">
      <c r="A334" s="95"/>
      <c r="B334" s="100"/>
      <c r="C334" s="9">
        <v>2014</v>
      </c>
      <c r="D334" s="10">
        <f t="shared" ref="D334:D335" si="188">SUM(E334+F334+G334+H334+I334)</f>
        <v>11.84</v>
      </c>
      <c r="E334" s="10"/>
      <c r="F334" s="10"/>
      <c r="G334" s="10"/>
      <c r="H334" s="10"/>
      <c r="I334" s="10">
        <v>11.84</v>
      </c>
      <c r="J334" s="100"/>
    </row>
    <row r="335" spans="1:10" x14ac:dyDescent="0.25">
      <c r="A335" s="96"/>
      <c r="B335" s="127"/>
      <c r="C335" s="9">
        <v>2015</v>
      </c>
      <c r="D335" s="10">
        <f t="shared" si="188"/>
        <v>0</v>
      </c>
      <c r="E335" s="10"/>
      <c r="F335" s="10"/>
      <c r="G335" s="10"/>
      <c r="H335" s="10"/>
      <c r="I335" s="10">
        <v>0</v>
      </c>
      <c r="J335" s="127"/>
    </row>
    <row r="336" spans="1:10" x14ac:dyDescent="0.25">
      <c r="A336" s="154" t="s">
        <v>575</v>
      </c>
      <c r="B336" s="101" t="s">
        <v>129</v>
      </c>
      <c r="C336" s="5" t="s">
        <v>19</v>
      </c>
      <c r="D336" s="49">
        <f t="shared" ref="D336:I336" si="189">SUM(D337+D338+D339)</f>
        <v>4.5</v>
      </c>
      <c r="E336" s="49">
        <f t="shared" si="189"/>
        <v>0</v>
      </c>
      <c r="F336" s="49">
        <f t="shared" si="189"/>
        <v>0</v>
      </c>
      <c r="G336" s="49">
        <f t="shared" si="189"/>
        <v>0</v>
      </c>
      <c r="H336" s="49">
        <f t="shared" si="189"/>
        <v>0</v>
      </c>
      <c r="I336" s="49">
        <f t="shared" si="189"/>
        <v>4.5</v>
      </c>
      <c r="J336" s="97" t="s">
        <v>130</v>
      </c>
    </row>
    <row r="337" spans="1:10" x14ac:dyDescent="0.25">
      <c r="A337" s="95"/>
      <c r="B337" s="100"/>
      <c r="C337" s="9">
        <v>2013</v>
      </c>
      <c r="D337" s="10">
        <f>SUM(E337+F337+G337+H337+I337)</f>
        <v>0</v>
      </c>
      <c r="E337" s="11">
        <v>0</v>
      </c>
      <c r="F337" s="10"/>
      <c r="G337" s="11"/>
      <c r="H337" s="11"/>
      <c r="I337" s="10">
        <v>0</v>
      </c>
      <c r="J337" s="108"/>
    </row>
    <row r="338" spans="1:10" x14ac:dyDescent="0.25">
      <c r="A338" s="95"/>
      <c r="B338" s="100"/>
      <c r="C338" s="9">
        <v>2014</v>
      </c>
      <c r="D338" s="10">
        <f>SUM(E338+F338+G338+H338+I338)</f>
        <v>2</v>
      </c>
      <c r="E338" s="11">
        <v>0</v>
      </c>
      <c r="F338" s="10"/>
      <c r="G338" s="11"/>
      <c r="H338" s="11"/>
      <c r="I338" s="10">
        <v>2</v>
      </c>
      <c r="J338" s="108"/>
    </row>
    <row r="339" spans="1:10" x14ac:dyDescent="0.25">
      <c r="A339" s="96"/>
      <c r="B339" s="127"/>
      <c r="C339" s="9">
        <v>2015</v>
      </c>
      <c r="D339" s="10">
        <f>SUM(E339+F339+G339+H339+I339)</f>
        <v>2.5</v>
      </c>
      <c r="E339" s="11">
        <v>0</v>
      </c>
      <c r="F339" s="10"/>
      <c r="G339" s="11"/>
      <c r="H339" s="11"/>
      <c r="I339" s="10">
        <v>2.5</v>
      </c>
      <c r="J339" s="119"/>
    </row>
    <row r="340" spans="1:10" x14ac:dyDescent="0.25">
      <c r="A340" s="146" t="s">
        <v>576</v>
      </c>
      <c r="B340" s="149" t="s">
        <v>131</v>
      </c>
      <c r="C340" s="28" t="s">
        <v>14</v>
      </c>
      <c r="D340" s="29">
        <f t="shared" ref="D340:I340" si="190">SUM(D341+D342+D343)</f>
        <v>12.5</v>
      </c>
      <c r="E340" s="29">
        <f t="shared" si="190"/>
        <v>0</v>
      </c>
      <c r="F340" s="29">
        <f t="shared" si="190"/>
        <v>0</v>
      </c>
      <c r="G340" s="29">
        <f t="shared" si="190"/>
        <v>0</v>
      </c>
      <c r="H340" s="29">
        <f t="shared" si="190"/>
        <v>0</v>
      </c>
      <c r="I340" s="29">
        <f t="shared" si="190"/>
        <v>12.5</v>
      </c>
      <c r="J340" s="97" t="s">
        <v>132</v>
      </c>
    </row>
    <row r="341" spans="1:10" x14ac:dyDescent="0.25">
      <c r="A341" s="147"/>
      <c r="B341" s="149"/>
      <c r="C341" s="30">
        <v>2013</v>
      </c>
      <c r="D341" s="31">
        <f>SUM(E341+F341+G341+H341+I341)</f>
        <v>0</v>
      </c>
      <c r="E341" s="31">
        <f>SUM(E345+E349+E353+E357+E361)</f>
        <v>0</v>
      </c>
      <c r="F341" s="31">
        <f>SUM(F345+F349+F353+F357+F361)</f>
        <v>0</v>
      </c>
      <c r="G341" s="31">
        <f>SUM(G345+G349+G353+G357+G361)</f>
        <v>0</v>
      </c>
      <c r="H341" s="31">
        <f>SUM(H345+H349+H353+H357+H361)</f>
        <v>0</v>
      </c>
      <c r="I341" s="31">
        <f>SUM(I345+I349+I353+I357+I361)</f>
        <v>0</v>
      </c>
      <c r="J341" s="108"/>
    </row>
    <row r="342" spans="1:10" x14ac:dyDescent="0.25">
      <c r="A342" s="147"/>
      <c r="B342" s="149"/>
      <c r="C342" s="30">
        <v>2014</v>
      </c>
      <c r="D342" s="31">
        <f>SUM(E342+F342+G342+H342+I342)</f>
        <v>3</v>
      </c>
      <c r="E342" s="31">
        <f t="shared" ref="E342:I343" si="191">SUM(E346+E350+E354+E358+E362)</f>
        <v>0</v>
      </c>
      <c r="F342" s="31">
        <f t="shared" si="191"/>
        <v>0</v>
      </c>
      <c r="G342" s="31">
        <f t="shared" si="191"/>
        <v>0</v>
      </c>
      <c r="H342" s="31">
        <f t="shared" si="191"/>
        <v>0</v>
      </c>
      <c r="I342" s="31">
        <f t="shared" si="191"/>
        <v>3</v>
      </c>
      <c r="J342" s="108"/>
    </row>
    <row r="343" spans="1:10" x14ac:dyDescent="0.25">
      <c r="A343" s="148"/>
      <c r="B343" s="149"/>
      <c r="C343" s="30">
        <v>2015</v>
      </c>
      <c r="D343" s="31">
        <f>SUM(E343+F343+G343+H343+I343)</f>
        <v>9.5</v>
      </c>
      <c r="E343" s="31">
        <f t="shared" si="191"/>
        <v>0</v>
      </c>
      <c r="F343" s="31">
        <f t="shared" si="191"/>
        <v>0</v>
      </c>
      <c r="G343" s="31">
        <f t="shared" si="191"/>
        <v>0</v>
      </c>
      <c r="H343" s="31">
        <f t="shared" si="191"/>
        <v>0</v>
      </c>
      <c r="I343" s="31">
        <f t="shared" si="191"/>
        <v>9.5</v>
      </c>
      <c r="J343" s="108"/>
    </row>
    <row r="344" spans="1:10" x14ac:dyDescent="0.25">
      <c r="A344" s="94" t="s">
        <v>577</v>
      </c>
      <c r="B344" s="101" t="s">
        <v>133</v>
      </c>
      <c r="C344" s="5" t="s">
        <v>19</v>
      </c>
      <c r="D344" s="49">
        <f t="shared" ref="D344:I344" si="192">SUM(D345+D346+D347)</f>
        <v>2.5</v>
      </c>
      <c r="E344" s="49">
        <f t="shared" si="192"/>
        <v>0</v>
      </c>
      <c r="F344" s="49">
        <f t="shared" si="192"/>
        <v>0</v>
      </c>
      <c r="G344" s="49">
        <f t="shared" si="192"/>
        <v>0</v>
      </c>
      <c r="H344" s="49">
        <f t="shared" si="192"/>
        <v>0</v>
      </c>
      <c r="I344" s="49">
        <f t="shared" si="192"/>
        <v>2.5</v>
      </c>
      <c r="J344" s="97" t="s">
        <v>130</v>
      </c>
    </row>
    <row r="345" spans="1:10" x14ac:dyDescent="0.25">
      <c r="A345" s="95"/>
      <c r="B345" s="100"/>
      <c r="C345" s="9">
        <v>2013</v>
      </c>
      <c r="D345" s="10">
        <f>SUM(E345+F345+G345+H345+I345)</f>
        <v>0</v>
      </c>
      <c r="E345" s="11">
        <v>0</v>
      </c>
      <c r="F345" s="10"/>
      <c r="G345" s="11"/>
      <c r="H345" s="11"/>
      <c r="I345" s="10">
        <v>0</v>
      </c>
      <c r="J345" s="108"/>
    </row>
    <row r="346" spans="1:10" x14ac:dyDescent="0.25">
      <c r="A346" s="95"/>
      <c r="B346" s="100"/>
      <c r="C346" s="9">
        <v>2014</v>
      </c>
      <c r="D346" s="10">
        <f>SUM(E346+F346+G346+H346+I346)</f>
        <v>1</v>
      </c>
      <c r="E346" s="11">
        <v>0</v>
      </c>
      <c r="F346" s="10"/>
      <c r="G346" s="11"/>
      <c r="H346" s="11"/>
      <c r="I346" s="10">
        <v>1</v>
      </c>
      <c r="J346" s="108"/>
    </row>
    <row r="347" spans="1:10" x14ac:dyDescent="0.25">
      <c r="A347" s="96"/>
      <c r="B347" s="127"/>
      <c r="C347" s="9">
        <v>2015</v>
      </c>
      <c r="D347" s="10">
        <f>SUM(E347+F347+G347+H347+I347)</f>
        <v>1.5</v>
      </c>
      <c r="E347" s="11">
        <v>0</v>
      </c>
      <c r="F347" s="10"/>
      <c r="G347" s="11"/>
      <c r="H347" s="11"/>
      <c r="I347" s="10">
        <v>1.5</v>
      </c>
      <c r="J347" s="119"/>
    </row>
    <row r="348" spans="1:10" x14ac:dyDescent="0.25">
      <c r="A348" s="94" t="s">
        <v>578</v>
      </c>
      <c r="B348" s="101" t="s">
        <v>134</v>
      </c>
      <c r="C348" s="5" t="s">
        <v>19</v>
      </c>
      <c r="D348" s="49">
        <f t="shared" ref="D348:I348" si="193">SUM(D349+D350+D351)</f>
        <v>2.5</v>
      </c>
      <c r="E348" s="49">
        <f t="shared" si="193"/>
        <v>0</v>
      </c>
      <c r="F348" s="49">
        <f t="shared" si="193"/>
        <v>0</v>
      </c>
      <c r="G348" s="49">
        <f t="shared" si="193"/>
        <v>0</v>
      </c>
      <c r="H348" s="49">
        <f t="shared" si="193"/>
        <v>0</v>
      </c>
      <c r="I348" s="49">
        <f t="shared" si="193"/>
        <v>2.5</v>
      </c>
      <c r="J348" s="97" t="s">
        <v>130</v>
      </c>
    </row>
    <row r="349" spans="1:10" x14ac:dyDescent="0.25">
      <c r="A349" s="95"/>
      <c r="B349" s="100"/>
      <c r="C349" s="9">
        <v>2013</v>
      </c>
      <c r="D349" s="10">
        <f>SUM(E349+F349+G349+H349+I349)</f>
        <v>0</v>
      </c>
      <c r="E349" s="11">
        <v>0</v>
      </c>
      <c r="F349" s="10"/>
      <c r="G349" s="11"/>
      <c r="H349" s="11"/>
      <c r="I349" s="10">
        <v>0</v>
      </c>
      <c r="J349" s="108"/>
    </row>
    <row r="350" spans="1:10" x14ac:dyDescent="0.25">
      <c r="A350" s="95"/>
      <c r="B350" s="100"/>
      <c r="C350" s="9">
        <v>2014</v>
      </c>
      <c r="D350" s="10">
        <f>SUM(E350+F350+G350+H350+I350)</f>
        <v>1</v>
      </c>
      <c r="E350" s="11">
        <v>0</v>
      </c>
      <c r="F350" s="10"/>
      <c r="G350" s="11"/>
      <c r="H350" s="11"/>
      <c r="I350" s="10">
        <v>1</v>
      </c>
      <c r="J350" s="108"/>
    </row>
    <row r="351" spans="1:10" x14ac:dyDescent="0.25">
      <c r="A351" s="96"/>
      <c r="B351" s="127"/>
      <c r="C351" s="9">
        <v>2015</v>
      </c>
      <c r="D351" s="10">
        <f>SUM(E351+F351+G351+H351+I351)</f>
        <v>1.5</v>
      </c>
      <c r="E351" s="11">
        <v>0</v>
      </c>
      <c r="F351" s="10"/>
      <c r="G351" s="11"/>
      <c r="H351" s="11"/>
      <c r="I351" s="10">
        <v>1.5</v>
      </c>
      <c r="J351" s="119"/>
    </row>
    <row r="352" spans="1:10" x14ac:dyDescent="0.25">
      <c r="A352" s="94" t="s">
        <v>579</v>
      </c>
      <c r="B352" s="101" t="s">
        <v>135</v>
      </c>
      <c r="C352" s="5" t="s">
        <v>19</v>
      </c>
      <c r="D352" s="49">
        <f t="shared" ref="D352:I352" si="194">SUM(D353+D354+D355)</f>
        <v>2.5</v>
      </c>
      <c r="E352" s="49">
        <f t="shared" si="194"/>
        <v>0</v>
      </c>
      <c r="F352" s="49">
        <f t="shared" si="194"/>
        <v>0</v>
      </c>
      <c r="G352" s="49">
        <f t="shared" si="194"/>
        <v>0</v>
      </c>
      <c r="H352" s="49">
        <f t="shared" si="194"/>
        <v>0</v>
      </c>
      <c r="I352" s="49">
        <f t="shared" si="194"/>
        <v>2.5</v>
      </c>
      <c r="J352" s="97" t="s">
        <v>122</v>
      </c>
    </row>
    <row r="353" spans="1:10" x14ac:dyDescent="0.25">
      <c r="A353" s="95"/>
      <c r="B353" s="100"/>
      <c r="C353" s="9">
        <v>2013</v>
      </c>
      <c r="D353" s="10">
        <f>SUM(E353+F353+G353+H353+I353)</f>
        <v>0</v>
      </c>
      <c r="E353" s="11">
        <v>0</v>
      </c>
      <c r="F353" s="10"/>
      <c r="G353" s="11"/>
      <c r="H353" s="11"/>
      <c r="I353" s="10">
        <v>0</v>
      </c>
      <c r="J353" s="108"/>
    </row>
    <row r="354" spans="1:10" x14ac:dyDescent="0.25">
      <c r="A354" s="95"/>
      <c r="B354" s="100"/>
      <c r="C354" s="9">
        <v>2014</v>
      </c>
      <c r="D354" s="10">
        <f>SUM(E354+F354+G354+H354+I354)</f>
        <v>0</v>
      </c>
      <c r="E354" s="11">
        <v>0</v>
      </c>
      <c r="F354" s="10"/>
      <c r="G354" s="11"/>
      <c r="H354" s="11"/>
      <c r="I354" s="10">
        <v>0</v>
      </c>
      <c r="J354" s="108"/>
    </row>
    <row r="355" spans="1:10" x14ac:dyDescent="0.25">
      <c r="A355" s="96"/>
      <c r="B355" s="127"/>
      <c r="C355" s="9">
        <v>2015</v>
      </c>
      <c r="D355" s="10">
        <f>SUM(E355+F355+G355+H355+I355)</f>
        <v>2.5</v>
      </c>
      <c r="E355" s="11">
        <v>0</v>
      </c>
      <c r="F355" s="10"/>
      <c r="G355" s="11"/>
      <c r="H355" s="11"/>
      <c r="I355" s="10">
        <v>2.5</v>
      </c>
      <c r="J355" s="119"/>
    </row>
    <row r="356" spans="1:10" x14ac:dyDescent="0.25">
      <c r="A356" s="94" t="s">
        <v>580</v>
      </c>
      <c r="B356" s="101" t="s">
        <v>136</v>
      </c>
      <c r="C356" s="5" t="s">
        <v>19</v>
      </c>
      <c r="D356" s="49">
        <f t="shared" ref="D356:I356" si="195">SUM(D357+D358+D359)</f>
        <v>2.5</v>
      </c>
      <c r="E356" s="49">
        <f t="shared" si="195"/>
        <v>0</v>
      </c>
      <c r="F356" s="49">
        <f t="shared" si="195"/>
        <v>0</v>
      </c>
      <c r="G356" s="49">
        <f t="shared" si="195"/>
        <v>0</v>
      </c>
      <c r="H356" s="49">
        <f t="shared" si="195"/>
        <v>0</v>
      </c>
      <c r="I356" s="49">
        <f t="shared" si="195"/>
        <v>2.5</v>
      </c>
      <c r="J356" s="97" t="s">
        <v>130</v>
      </c>
    </row>
    <row r="357" spans="1:10" x14ac:dyDescent="0.25">
      <c r="A357" s="95"/>
      <c r="B357" s="100"/>
      <c r="C357" s="9">
        <v>2013</v>
      </c>
      <c r="D357" s="10">
        <f>SUM(E357+F357+G357+H357+I357)</f>
        <v>0</v>
      </c>
      <c r="E357" s="11"/>
      <c r="F357" s="10"/>
      <c r="G357" s="11"/>
      <c r="H357" s="11"/>
      <c r="I357" s="10">
        <v>0</v>
      </c>
      <c r="J357" s="108"/>
    </row>
    <row r="358" spans="1:10" x14ac:dyDescent="0.25">
      <c r="A358" s="95"/>
      <c r="B358" s="100"/>
      <c r="C358" s="9">
        <v>2014</v>
      </c>
      <c r="D358" s="10">
        <f>SUM(E358+F358+G358+H358+I358)</f>
        <v>1</v>
      </c>
      <c r="E358" s="11"/>
      <c r="F358" s="10"/>
      <c r="G358" s="11"/>
      <c r="H358" s="11"/>
      <c r="I358" s="10">
        <v>1</v>
      </c>
      <c r="J358" s="108"/>
    </row>
    <row r="359" spans="1:10" x14ac:dyDescent="0.25">
      <c r="A359" s="96"/>
      <c r="B359" s="127"/>
      <c r="C359" s="9">
        <v>2015</v>
      </c>
      <c r="D359" s="10">
        <f>SUM(E359+F359+G359+H359+I359)</f>
        <v>1.5</v>
      </c>
      <c r="E359" s="11"/>
      <c r="F359" s="10"/>
      <c r="G359" s="11"/>
      <c r="H359" s="11"/>
      <c r="I359" s="10">
        <v>1.5</v>
      </c>
      <c r="J359" s="119"/>
    </row>
    <row r="360" spans="1:10" x14ac:dyDescent="0.25">
      <c r="A360" s="94" t="s">
        <v>581</v>
      </c>
      <c r="B360" s="101" t="s">
        <v>137</v>
      </c>
      <c r="C360" s="5" t="s">
        <v>19</v>
      </c>
      <c r="D360" s="49">
        <f t="shared" ref="D360:I360" si="196">SUM(D361+D362+D363)</f>
        <v>2.5</v>
      </c>
      <c r="E360" s="49">
        <f t="shared" si="196"/>
        <v>0</v>
      </c>
      <c r="F360" s="49">
        <f t="shared" si="196"/>
        <v>0</v>
      </c>
      <c r="G360" s="49">
        <f t="shared" si="196"/>
        <v>0</v>
      </c>
      <c r="H360" s="49">
        <f t="shared" si="196"/>
        <v>0</v>
      </c>
      <c r="I360" s="49">
        <f t="shared" si="196"/>
        <v>2.5</v>
      </c>
      <c r="J360" s="97" t="s">
        <v>122</v>
      </c>
    </row>
    <row r="361" spans="1:10" x14ac:dyDescent="0.25">
      <c r="A361" s="95"/>
      <c r="B361" s="100"/>
      <c r="C361" s="9">
        <v>2013</v>
      </c>
      <c r="D361" s="10">
        <f>SUM(E361+F361+G361+H361+I361)</f>
        <v>0</v>
      </c>
      <c r="E361" s="11">
        <v>0</v>
      </c>
      <c r="F361" s="10"/>
      <c r="G361" s="11"/>
      <c r="H361" s="11"/>
      <c r="I361" s="10">
        <v>0</v>
      </c>
      <c r="J361" s="108"/>
    </row>
    <row r="362" spans="1:10" x14ac:dyDescent="0.25">
      <c r="A362" s="95"/>
      <c r="B362" s="100"/>
      <c r="C362" s="9">
        <v>2014</v>
      </c>
      <c r="D362" s="10">
        <f>SUM(E362+F362+G362+H362+I362)</f>
        <v>0</v>
      </c>
      <c r="E362" s="11">
        <v>0</v>
      </c>
      <c r="F362" s="10"/>
      <c r="G362" s="11"/>
      <c r="H362" s="11"/>
      <c r="I362" s="10">
        <v>0</v>
      </c>
      <c r="J362" s="108"/>
    </row>
    <row r="363" spans="1:10" x14ac:dyDescent="0.25">
      <c r="A363" s="96"/>
      <c r="B363" s="127"/>
      <c r="C363" s="9">
        <v>2015</v>
      </c>
      <c r="D363" s="10">
        <f>SUM(E363+F363+G363+H363+I363)</f>
        <v>2.5</v>
      </c>
      <c r="E363" s="11">
        <v>0</v>
      </c>
      <c r="F363" s="10"/>
      <c r="G363" s="11"/>
      <c r="H363" s="11"/>
      <c r="I363" s="10">
        <v>2.5</v>
      </c>
      <c r="J363" s="119"/>
    </row>
    <row r="364" spans="1:10" x14ac:dyDescent="0.25">
      <c r="A364" s="146" t="s">
        <v>582</v>
      </c>
      <c r="B364" s="149" t="s">
        <v>138</v>
      </c>
      <c r="C364" s="28" t="s">
        <v>14</v>
      </c>
      <c r="D364" s="29">
        <f t="shared" ref="D364:I364" si="197">SUM(D365+D366+D367)</f>
        <v>14.8</v>
      </c>
      <c r="E364" s="29">
        <f t="shared" si="197"/>
        <v>0</v>
      </c>
      <c r="F364" s="29">
        <f t="shared" si="197"/>
        <v>0</v>
      </c>
      <c r="G364" s="29">
        <f t="shared" si="197"/>
        <v>0</v>
      </c>
      <c r="H364" s="29">
        <f t="shared" si="197"/>
        <v>0</v>
      </c>
      <c r="I364" s="29">
        <f t="shared" si="197"/>
        <v>14.8</v>
      </c>
      <c r="J364" s="97" t="s">
        <v>139</v>
      </c>
    </row>
    <row r="365" spans="1:10" x14ac:dyDescent="0.25">
      <c r="A365" s="147"/>
      <c r="B365" s="149"/>
      <c r="C365" s="30">
        <v>2013</v>
      </c>
      <c r="D365" s="31">
        <f>SUM(E365+F365+G365+H365+I365)</f>
        <v>9.8000000000000007</v>
      </c>
      <c r="E365" s="31">
        <f>SUM(E369+E373+E377)</f>
        <v>0</v>
      </c>
      <c r="F365" s="31">
        <f t="shared" ref="F365:I365" si="198">SUM(F369+F373+F377)</f>
        <v>0</v>
      </c>
      <c r="G365" s="31">
        <f t="shared" si="198"/>
        <v>0</v>
      </c>
      <c r="H365" s="31">
        <f t="shared" si="198"/>
        <v>0</v>
      </c>
      <c r="I365" s="31">
        <f t="shared" si="198"/>
        <v>9.8000000000000007</v>
      </c>
      <c r="J365" s="108"/>
    </row>
    <row r="366" spans="1:10" x14ac:dyDescent="0.25">
      <c r="A366" s="147"/>
      <c r="B366" s="149"/>
      <c r="C366" s="30">
        <v>2014</v>
      </c>
      <c r="D366" s="31">
        <f>SUM(E366+F366+G366+H366+I366)</f>
        <v>0</v>
      </c>
      <c r="E366" s="31">
        <f t="shared" ref="E366:I367" si="199">SUM(E370+E374+E378)</f>
        <v>0</v>
      </c>
      <c r="F366" s="31">
        <f t="shared" si="199"/>
        <v>0</v>
      </c>
      <c r="G366" s="31">
        <f t="shared" si="199"/>
        <v>0</v>
      </c>
      <c r="H366" s="31">
        <f t="shared" si="199"/>
        <v>0</v>
      </c>
      <c r="I366" s="31">
        <f t="shared" si="199"/>
        <v>0</v>
      </c>
      <c r="J366" s="108"/>
    </row>
    <row r="367" spans="1:10" x14ac:dyDescent="0.25">
      <c r="A367" s="148"/>
      <c r="B367" s="149"/>
      <c r="C367" s="30">
        <v>2015</v>
      </c>
      <c r="D367" s="31">
        <f>SUM(E367+F367+G367+H367+I367)</f>
        <v>5</v>
      </c>
      <c r="E367" s="31">
        <f t="shared" si="199"/>
        <v>0</v>
      </c>
      <c r="F367" s="31">
        <f t="shared" si="199"/>
        <v>0</v>
      </c>
      <c r="G367" s="31">
        <f t="shared" si="199"/>
        <v>0</v>
      </c>
      <c r="H367" s="31">
        <f t="shared" si="199"/>
        <v>0</v>
      </c>
      <c r="I367" s="31">
        <f t="shared" si="199"/>
        <v>5</v>
      </c>
      <c r="J367" s="108"/>
    </row>
    <row r="368" spans="1:10" x14ac:dyDescent="0.25">
      <c r="A368" s="94" t="s">
        <v>583</v>
      </c>
      <c r="B368" s="101" t="s">
        <v>140</v>
      </c>
      <c r="C368" s="5" t="s">
        <v>19</v>
      </c>
      <c r="D368" s="49">
        <f t="shared" ref="D368:I368" si="200">SUM(D369+D370+D371)</f>
        <v>2.5</v>
      </c>
      <c r="E368" s="49">
        <f t="shared" si="200"/>
        <v>0</v>
      </c>
      <c r="F368" s="49">
        <f t="shared" si="200"/>
        <v>0</v>
      </c>
      <c r="G368" s="49">
        <f t="shared" si="200"/>
        <v>0</v>
      </c>
      <c r="H368" s="49">
        <f t="shared" si="200"/>
        <v>0</v>
      </c>
      <c r="I368" s="49">
        <f t="shared" si="200"/>
        <v>2.5</v>
      </c>
      <c r="J368" s="97" t="s">
        <v>122</v>
      </c>
    </row>
    <row r="369" spans="1:10" x14ac:dyDescent="0.25">
      <c r="A369" s="95"/>
      <c r="B369" s="100"/>
      <c r="C369" s="9">
        <v>2013</v>
      </c>
      <c r="D369" s="10">
        <f>SUM(E369+F369+G369+H369+I369)</f>
        <v>0</v>
      </c>
      <c r="E369" s="11">
        <v>0</v>
      </c>
      <c r="F369" s="10"/>
      <c r="G369" s="11"/>
      <c r="H369" s="11"/>
      <c r="I369" s="10">
        <v>0</v>
      </c>
      <c r="J369" s="108"/>
    </row>
    <row r="370" spans="1:10" x14ac:dyDescent="0.25">
      <c r="A370" s="95"/>
      <c r="B370" s="100"/>
      <c r="C370" s="9">
        <v>2014</v>
      </c>
      <c r="D370" s="10">
        <f>SUM(E370+F370+G370+H370+I370)</f>
        <v>0</v>
      </c>
      <c r="E370" s="11">
        <v>0</v>
      </c>
      <c r="F370" s="10"/>
      <c r="G370" s="11"/>
      <c r="H370" s="11"/>
      <c r="I370" s="10">
        <v>0</v>
      </c>
      <c r="J370" s="108"/>
    </row>
    <row r="371" spans="1:10" x14ac:dyDescent="0.25">
      <c r="A371" s="96"/>
      <c r="B371" s="127"/>
      <c r="C371" s="9">
        <v>2015</v>
      </c>
      <c r="D371" s="10">
        <f>SUM(E371+F371+G371+H371+I371)</f>
        <v>2.5</v>
      </c>
      <c r="E371" s="11">
        <v>0</v>
      </c>
      <c r="F371" s="10"/>
      <c r="G371" s="11"/>
      <c r="H371" s="11"/>
      <c r="I371" s="10">
        <v>2.5</v>
      </c>
      <c r="J371" s="119"/>
    </row>
    <row r="372" spans="1:10" x14ac:dyDescent="0.25">
      <c r="A372" s="94" t="s">
        <v>584</v>
      </c>
      <c r="B372" s="101" t="s">
        <v>141</v>
      </c>
      <c r="C372" s="5" t="s">
        <v>19</v>
      </c>
      <c r="D372" s="49">
        <f t="shared" ref="D372:I372" si="201">SUM(D373+D374+D375)</f>
        <v>2.5</v>
      </c>
      <c r="E372" s="49">
        <f t="shared" si="201"/>
        <v>0</v>
      </c>
      <c r="F372" s="49">
        <f t="shared" si="201"/>
        <v>0</v>
      </c>
      <c r="G372" s="49">
        <f t="shared" si="201"/>
        <v>0</v>
      </c>
      <c r="H372" s="49">
        <f t="shared" si="201"/>
        <v>0</v>
      </c>
      <c r="I372" s="49">
        <f t="shared" si="201"/>
        <v>2.5</v>
      </c>
      <c r="J372" s="97" t="s">
        <v>122</v>
      </c>
    </row>
    <row r="373" spans="1:10" x14ac:dyDescent="0.25">
      <c r="A373" s="95"/>
      <c r="B373" s="100"/>
      <c r="C373" s="9">
        <v>2013</v>
      </c>
      <c r="D373" s="10">
        <f>SUM(E373+F373+G373+H373+I373)</f>
        <v>0</v>
      </c>
      <c r="E373" s="11">
        <v>0</v>
      </c>
      <c r="F373" s="10"/>
      <c r="G373" s="11"/>
      <c r="H373" s="11"/>
      <c r="I373" s="10">
        <v>0</v>
      </c>
      <c r="J373" s="108"/>
    </row>
    <row r="374" spans="1:10" x14ac:dyDescent="0.25">
      <c r="A374" s="95"/>
      <c r="B374" s="100"/>
      <c r="C374" s="9">
        <v>2014</v>
      </c>
      <c r="D374" s="10">
        <f>SUM(E374+F374+G374+H374+I374)</f>
        <v>0</v>
      </c>
      <c r="E374" s="11">
        <v>0</v>
      </c>
      <c r="F374" s="10"/>
      <c r="G374" s="11"/>
      <c r="H374" s="11"/>
      <c r="I374" s="10">
        <v>0</v>
      </c>
      <c r="J374" s="108"/>
    </row>
    <row r="375" spans="1:10" x14ac:dyDescent="0.25">
      <c r="A375" s="96"/>
      <c r="B375" s="127"/>
      <c r="C375" s="9">
        <v>2015</v>
      </c>
      <c r="D375" s="10">
        <f>SUM(E375+F375+G375+H375+I375)</f>
        <v>2.5</v>
      </c>
      <c r="E375" s="11">
        <v>0</v>
      </c>
      <c r="F375" s="10"/>
      <c r="G375" s="11"/>
      <c r="H375" s="11"/>
      <c r="I375" s="10">
        <v>2.5</v>
      </c>
      <c r="J375" s="119"/>
    </row>
    <row r="376" spans="1:10" x14ac:dyDescent="0.25">
      <c r="A376" s="94" t="s">
        <v>585</v>
      </c>
      <c r="B376" s="101" t="s">
        <v>142</v>
      </c>
      <c r="C376" s="5" t="s">
        <v>19</v>
      </c>
      <c r="D376" s="49">
        <f t="shared" ref="D376:I376" si="202">SUM(D377+D378+D379)</f>
        <v>9.8000000000000007</v>
      </c>
      <c r="E376" s="49">
        <f t="shared" si="202"/>
        <v>0</v>
      </c>
      <c r="F376" s="49">
        <f t="shared" si="202"/>
        <v>0</v>
      </c>
      <c r="G376" s="49">
        <f t="shared" si="202"/>
        <v>0</v>
      </c>
      <c r="H376" s="49">
        <f t="shared" si="202"/>
        <v>0</v>
      </c>
      <c r="I376" s="49">
        <f t="shared" si="202"/>
        <v>9.8000000000000007</v>
      </c>
      <c r="J376" s="97" t="s">
        <v>139</v>
      </c>
    </row>
    <row r="377" spans="1:10" x14ac:dyDescent="0.25">
      <c r="A377" s="95"/>
      <c r="B377" s="100"/>
      <c r="C377" s="9">
        <v>2013</v>
      </c>
      <c r="D377" s="10">
        <f>SUM(E377+F377+G377+H377+I377)</f>
        <v>9.8000000000000007</v>
      </c>
      <c r="E377" s="11">
        <v>0</v>
      </c>
      <c r="F377" s="10"/>
      <c r="G377" s="11"/>
      <c r="H377" s="11"/>
      <c r="I377" s="10">
        <v>9.8000000000000007</v>
      </c>
      <c r="J377" s="108"/>
    </row>
    <row r="378" spans="1:10" x14ac:dyDescent="0.25">
      <c r="A378" s="95"/>
      <c r="B378" s="100"/>
      <c r="C378" s="9">
        <v>2014</v>
      </c>
      <c r="D378" s="10">
        <f>SUM(E378+F378+G378+H378+I378)</f>
        <v>0</v>
      </c>
      <c r="E378" s="11">
        <v>0</v>
      </c>
      <c r="F378" s="10"/>
      <c r="G378" s="11"/>
      <c r="H378" s="11"/>
      <c r="I378" s="10">
        <v>0</v>
      </c>
      <c r="J378" s="108"/>
    </row>
    <row r="379" spans="1:10" x14ac:dyDescent="0.25">
      <c r="A379" s="96"/>
      <c r="B379" s="127"/>
      <c r="C379" s="9">
        <v>2015</v>
      </c>
      <c r="D379" s="10">
        <f>SUM(E379+F379+G379+H379+I379)</f>
        <v>0</v>
      </c>
      <c r="E379" s="11">
        <v>0</v>
      </c>
      <c r="F379" s="10"/>
      <c r="G379" s="11"/>
      <c r="H379" s="11"/>
      <c r="I379" s="10">
        <v>0</v>
      </c>
      <c r="J379" s="108"/>
    </row>
    <row r="380" spans="1:10" x14ac:dyDescent="0.25">
      <c r="A380" s="146" t="s">
        <v>586</v>
      </c>
      <c r="B380" s="149" t="s">
        <v>461</v>
      </c>
      <c r="C380" s="28" t="s">
        <v>14</v>
      </c>
      <c r="D380" s="29">
        <f t="shared" ref="D380:I380" si="203">SUM(D381+D382+D383)</f>
        <v>10.64</v>
      </c>
      <c r="E380" s="29">
        <f t="shared" si="203"/>
        <v>0.84</v>
      </c>
      <c r="F380" s="29">
        <f t="shared" si="203"/>
        <v>0</v>
      </c>
      <c r="G380" s="29">
        <f t="shared" si="203"/>
        <v>0</v>
      </c>
      <c r="H380" s="29">
        <f t="shared" si="203"/>
        <v>0</v>
      </c>
      <c r="I380" s="29">
        <f t="shared" si="203"/>
        <v>9.8000000000000007</v>
      </c>
      <c r="J380" s="97" t="s">
        <v>143</v>
      </c>
    </row>
    <row r="381" spans="1:10" x14ac:dyDescent="0.25">
      <c r="A381" s="147"/>
      <c r="B381" s="149"/>
      <c r="C381" s="30">
        <v>2013</v>
      </c>
      <c r="D381" s="31">
        <f>SUM(E381+F381+G381+H381+I381)</f>
        <v>0.84</v>
      </c>
      <c r="E381" s="35">
        <v>0.84</v>
      </c>
      <c r="F381" s="31"/>
      <c r="G381" s="37"/>
      <c r="H381" s="37"/>
      <c r="I381" s="36">
        <v>0</v>
      </c>
      <c r="J381" s="108"/>
    </row>
    <row r="382" spans="1:10" x14ac:dyDescent="0.25">
      <c r="A382" s="147"/>
      <c r="B382" s="149"/>
      <c r="C382" s="30">
        <v>2014</v>
      </c>
      <c r="D382" s="31">
        <f>SUM(E382+F382+G382+H382+I382)</f>
        <v>9.8000000000000007</v>
      </c>
      <c r="E382" s="37">
        <v>0</v>
      </c>
      <c r="F382" s="31"/>
      <c r="G382" s="37"/>
      <c r="H382" s="37"/>
      <c r="I382" s="36">
        <v>9.8000000000000007</v>
      </c>
      <c r="J382" s="108"/>
    </row>
    <row r="383" spans="1:10" x14ac:dyDescent="0.25">
      <c r="A383" s="148"/>
      <c r="B383" s="149"/>
      <c r="C383" s="30">
        <v>2015</v>
      </c>
      <c r="D383" s="31">
        <f>SUM(E383+F383+G383+H383+I383)</f>
        <v>0</v>
      </c>
      <c r="E383" s="37">
        <v>0</v>
      </c>
      <c r="F383" s="31"/>
      <c r="G383" s="37"/>
      <c r="H383" s="37"/>
      <c r="I383" s="31">
        <v>0</v>
      </c>
      <c r="J383" s="108"/>
    </row>
    <row r="384" spans="1:10" x14ac:dyDescent="0.25">
      <c r="A384" s="146" t="s">
        <v>587</v>
      </c>
      <c r="B384" s="142" t="s">
        <v>462</v>
      </c>
      <c r="C384" s="28" t="s">
        <v>14</v>
      </c>
      <c r="D384" s="29">
        <f t="shared" ref="D384:I384" si="204">SUM(D385+D386+D387)</f>
        <v>2.5</v>
      </c>
      <c r="E384" s="29">
        <f t="shared" si="204"/>
        <v>0</v>
      </c>
      <c r="F384" s="29">
        <f t="shared" si="204"/>
        <v>0</v>
      </c>
      <c r="G384" s="29">
        <f t="shared" si="204"/>
        <v>0</v>
      </c>
      <c r="H384" s="29">
        <f t="shared" si="204"/>
        <v>0</v>
      </c>
      <c r="I384" s="29">
        <f t="shared" si="204"/>
        <v>2.5</v>
      </c>
      <c r="J384" s="97" t="s">
        <v>144</v>
      </c>
    </row>
    <row r="385" spans="1:10" x14ac:dyDescent="0.25">
      <c r="A385" s="147"/>
      <c r="B385" s="142"/>
      <c r="C385" s="30">
        <v>2013</v>
      </c>
      <c r="D385" s="31">
        <f>SUM(E385+F385+G385+H385+I385)</f>
        <v>0</v>
      </c>
      <c r="E385" s="31">
        <f>SUM(E389)</f>
        <v>0</v>
      </c>
      <c r="F385" s="31">
        <f t="shared" ref="F385:I385" si="205">SUM(F389)</f>
        <v>0</v>
      </c>
      <c r="G385" s="31">
        <f t="shared" si="205"/>
        <v>0</v>
      </c>
      <c r="H385" s="31">
        <f t="shared" si="205"/>
        <v>0</v>
      </c>
      <c r="I385" s="31">
        <f t="shared" si="205"/>
        <v>0</v>
      </c>
      <c r="J385" s="108"/>
    </row>
    <row r="386" spans="1:10" x14ac:dyDescent="0.25">
      <c r="A386" s="147"/>
      <c r="B386" s="142"/>
      <c r="C386" s="30">
        <v>2014</v>
      </c>
      <c r="D386" s="31">
        <f>SUM(E386+F386+G386+H386+I386)</f>
        <v>1</v>
      </c>
      <c r="E386" s="31">
        <f t="shared" ref="E386:I387" si="206">SUM(E390)</f>
        <v>0</v>
      </c>
      <c r="F386" s="31">
        <f t="shared" si="206"/>
        <v>0</v>
      </c>
      <c r="G386" s="31">
        <f t="shared" si="206"/>
        <v>0</v>
      </c>
      <c r="H386" s="31">
        <f t="shared" si="206"/>
        <v>0</v>
      </c>
      <c r="I386" s="31">
        <f t="shared" si="206"/>
        <v>1</v>
      </c>
      <c r="J386" s="108"/>
    </row>
    <row r="387" spans="1:10" x14ac:dyDescent="0.25">
      <c r="A387" s="148"/>
      <c r="B387" s="142"/>
      <c r="C387" s="30">
        <v>2015</v>
      </c>
      <c r="D387" s="31">
        <f>SUM(E387+F387+G387+H387+I387)</f>
        <v>1.5</v>
      </c>
      <c r="E387" s="31">
        <f t="shared" si="206"/>
        <v>0</v>
      </c>
      <c r="F387" s="31">
        <f t="shared" si="206"/>
        <v>0</v>
      </c>
      <c r="G387" s="31">
        <f t="shared" si="206"/>
        <v>0</v>
      </c>
      <c r="H387" s="31">
        <f t="shared" si="206"/>
        <v>0</v>
      </c>
      <c r="I387" s="31">
        <f t="shared" si="206"/>
        <v>1.5</v>
      </c>
      <c r="J387" s="108"/>
    </row>
    <row r="388" spans="1:10" x14ac:dyDescent="0.25">
      <c r="A388" s="159" t="s">
        <v>588</v>
      </c>
      <c r="B388" s="101" t="s">
        <v>145</v>
      </c>
      <c r="C388" s="5" t="s">
        <v>19</v>
      </c>
      <c r="D388" s="49">
        <f t="shared" ref="D388:I388" si="207">SUM(D389+D390+D391)</f>
        <v>2.5</v>
      </c>
      <c r="E388" s="49">
        <f t="shared" si="207"/>
        <v>0</v>
      </c>
      <c r="F388" s="49">
        <f t="shared" si="207"/>
        <v>0</v>
      </c>
      <c r="G388" s="49">
        <f t="shared" si="207"/>
        <v>0</v>
      </c>
      <c r="H388" s="49">
        <f t="shared" si="207"/>
        <v>0</v>
      </c>
      <c r="I388" s="49">
        <f t="shared" si="207"/>
        <v>2.5</v>
      </c>
      <c r="J388" s="97" t="s">
        <v>130</v>
      </c>
    </row>
    <row r="389" spans="1:10" x14ac:dyDescent="0.25">
      <c r="A389" s="160"/>
      <c r="B389" s="100"/>
      <c r="C389" s="9">
        <v>2013</v>
      </c>
      <c r="D389" s="10">
        <f>SUM(E389+F389+G389+H389+I389)</f>
        <v>0</v>
      </c>
      <c r="E389" s="11">
        <v>0</v>
      </c>
      <c r="F389" s="10"/>
      <c r="G389" s="11"/>
      <c r="H389" s="11"/>
      <c r="I389" s="10">
        <v>0</v>
      </c>
      <c r="J389" s="108"/>
    </row>
    <row r="390" spans="1:10" x14ac:dyDescent="0.25">
      <c r="A390" s="160"/>
      <c r="B390" s="100"/>
      <c r="C390" s="9">
        <v>2014</v>
      </c>
      <c r="D390" s="10">
        <f>SUM(E390+F390+G390+H390+I390)</f>
        <v>1</v>
      </c>
      <c r="E390" s="11">
        <v>0</v>
      </c>
      <c r="F390" s="10"/>
      <c r="G390" s="11"/>
      <c r="H390" s="11"/>
      <c r="I390" s="10">
        <v>1</v>
      </c>
      <c r="J390" s="108"/>
    </row>
    <row r="391" spans="1:10" x14ac:dyDescent="0.25">
      <c r="A391" s="161"/>
      <c r="B391" s="127"/>
      <c r="C391" s="9">
        <v>2015</v>
      </c>
      <c r="D391" s="10">
        <f>SUM(E391+F391+G391+H391+I391)</f>
        <v>1.5</v>
      </c>
      <c r="E391" s="11">
        <v>0</v>
      </c>
      <c r="F391" s="10"/>
      <c r="G391" s="11"/>
      <c r="H391" s="11"/>
      <c r="I391" s="10">
        <v>1.5</v>
      </c>
      <c r="J391" s="119"/>
    </row>
    <row r="392" spans="1:10" ht="15" customHeight="1" x14ac:dyDescent="0.25">
      <c r="A392" s="94">
        <v>21</v>
      </c>
      <c r="B392" s="102" t="s">
        <v>146</v>
      </c>
      <c r="C392" s="25" t="s">
        <v>14</v>
      </c>
      <c r="D392" s="27">
        <f t="shared" ref="D392:I392" si="208">SUM(D393:D393)</f>
        <v>282.51</v>
      </c>
      <c r="E392" s="27">
        <f t="shared" si="208"/>
        <v>68.759999999999991</v>
      </c>
      <c r="F392" s="27">
        <f t="shared" si="208"/>
        <v>0</v>
      </c>
      <c r="G392" s="27">
        <f t="shared" si="208"/>
        <v>0</v>
      </c>
      <c r="H392" s="27">
        <f t="shared" si="208"/>
        <v>213.75</v>
      </c>
      <c r="I392" s="27">
        <f t="shared" si="208"/>
        <v>0</v>
      </c>
      <c r="J392" s="104" t="s">
        <v>820</v>
      </c>
    </row>
    <row r="393" spans="1:10" ht="102.75" customHeight="1" x14ac:dyDescent="0.25">
      <c r="A393" s="95"/>
      <c r="B393" s="103"/>
      <c r="C393" s="25">
        <v>2013</v>
      </c>
      <c r="D393" s="27">
        <f>SUM(E393:I393)</f>
        <v>282.51</v>
      </c>
      <c r="E393" s="27">
        <f>SUM(E395+E397+E399+E401+E403+E405)</f>
        <v>68.759999999999991</v>
      </c>
      <c r="F393" s="27">
        <f t="shared" ref="F393:I393" si="209">SUM(F395+F397+F399+F401+F403+F405)</f>
        <v>0</v>
      </c>
      <c r="G393" s="27">
        <f t="shared" si="209"/>
        <v>0</v>
      </c>
      <c r="H393" s="27">
        <f t="shared" si="209"/>
        <v>213.75</v>
      </c>
      <c r="I393" s="27">
        <f t="shared" si="209"/>
        <v>0</v>
      </c>
      <c r="J393" s="105"/>
    </row>
    <row r="394" spans="1:10" ht="22.5" customHeight="1" x14ac:dyDescent="0.25">
      <c r="A394" s="94" t="s">
        <v>213</v>
      </c>
      <c r="B394" s="112" t="s">
        <v>463</v>
      </c>
      <c r="C394" s="5" t="s">
        <v>19</v>
      </c>
      <c r="D394" s="49">
        <f t="shared" ref="D394:I394" si="210">SUM(D395:D395)</f>
        <v>196.78</v>
      </c>
      <c r="E394" s="49">
        <f t="shared" si="210"/>
        <v>7.33</v>
      </c>
      <c r="F394" s="49">
        <f t="shared" si="210"/>
        <v>0</v>
      </c>
      <c r="G394" s="49">
        <f t="shared" si="210"/>
        <v>0</v>
      </c>
      <c r="H394" s="49">
        <f t="shared" si="210"/>
        <v>189.45</v>
      </c>
      <c r="I394" s="49">
        <f t="shared" si="210"/>
        <v>0</v>
      </c>
      <c r="J394" s="112" t="s">
        <v>148</v>
      </c>
    </row>
    <row r="395" spans="1:10" ht="24.75" customHeight="1" x14ac:dyDescent="0.25">
      <c r="A395" s="95"/>
      <c r="B395" s="113"/>
      <c r="C395" s="9">
        <v>2013</v>
      </c>
      <c r="D395" s="10">
        <f>SUM(E395:I395)</f>
        <v>196.78</v>
      </c>
      <c r="E395" s="10">
        <v>7.33</v>
      </c>
      <c r="F395" s="10"/>
      <c r="G395" s="10"/>
      <c r="H395" s="10">
        <v>189.45</v>
      </c>
      <c r="I395" s="10"/>
      <c r="J395" s="113"/>
    </row>
    <row r="396" spans="1:10" ht="15" customHeight="1" x14ac:dyDescent="0.25">
      <c r="A396" s="94" t="s">
        <v>216</v>
      </c>
      <c r="B396" s="112" t="s">
        <v>464</v>
      </c>
      <c r="C396" s="5" t="s">
        <v>19</v>
      </c>
      <c r="D396" s="49">
        <f t="shared" ref="D396:I396" si="211">SUM(D397:D397)</f>
        <v>73.73</v>
      </c>
      <c r="E396" s="49">
        <f t="shared" si="211"/>
        <v>49.43</v>
      </c>
      <c r="F396" s="49">
        <f t="shared" si="211"/>
        <v>0</v>
      </c>
      <c r="G396" s="49">
        <f t="shared" si="211"/>
        <v>0</v>
      </c>
      <c r="H396" s="49">
        <f t="shared" si="211"/>
        <v>24.3</v>
      </c>
      <c r="I396" s="49">
        <f t="shared" si="211"/>
        <v>0</v>
      </c>
      <c r="J396" s="112" t="s">
        <v>150</v>
      </c>
    </row>
    <row r="397" spans="1:10" ht="22.5" customHeight="1" x14ac:dyDescent="0.25">
      <c r="A397" s="95"/>
      <c r="B397" s="113"/>
      <c r="C397" s="9">
        <v>2013</v>
      </c>
      <c r="D397" s="10">
        <f>SUM(E397:I397)</f>
        <v>73.73</v>
      </c>
      <c r="E397" s="10">
        <v>49.43</v>
      </c>
      <c r="F397" s="10"/>
      <c r="G397" s="10"/>
      <c r="H397" s="10">
        <v>24.3</v>
      </c>
      <c r="I397" s="10"/>
      <c r="J397" s="113"/>
    </row>
    <row r="398" spans="1:10" ht="15" customHeight="1" x14ac:dyDescent="0.25">
      <c r="A398" s="94" t="s">
        <v>217</v>
      </c>
      <c r="B398" s="112" t="s">
        <v>465</v>
      </c>
      <c r="C398" s="5" t="s">
        <v>19</v>
      </c>
      <c r="D398" s="49">
        <f t="shared" ref="D398:I398" si="212">SUM(D399:D399)</f>
        <v>3</v>
      </c>
      <c r="E398" s="49">
        <f t="shared" si="212"/>
        <v>3</v>
      </c>
      <c r="F398" s="49">
        <f t="shared" si="212"/>
        <v>0</v>
      </c>
      <c r="G398" s="49">
        <f t="shared" si="212"/>
        <v>0</v>
      </c>
      <c r="H398" s="49">
        <f t="shared" si="212"/>
        <v>0</v>
      </c>
      <c r="I398" s="49">
        <f t="shared" si="212"/>
        <v>0</v>
      </c>
      <c r="J398" s="112" t="s">
        <v>150</v>
      </c>
    </row>
    <row r="399" spans="1:10" ht="19.5" customHeight="1" x14ac:dyDescent="0.25">
      <c r="A399" s="95"/>
      <c r="B399" s="113"/>
      <c r="C399" s="9">
        <v>2013</v>
      </c>
      <c r="D399" s="10">
        <f>SUM(E399:I399)</f>
        <v>3</v>
      </c>
      <c r="E399" s="10">
        <v>3</v>
      </c>
      <c r="F399" s="10"/>
      <c r="G399" s="10"/>
      <c r="H399" s="10"/>
      <c r="I399" s="38">
        <v>0</v>
      </c>
      <c r="J399" s="113"/>
    </row>
    <row r="400" spans="1:10" ht="15" customHeight="1" x14ac:dyDescent="0.25">
      <c r="A400" s="94" t="s">
        <v>220</v>
      </c>
      <c r="B400" s="112" t="s">
        <v>466</v>
      </c>
      <c r="C400" s="5" t="s">
        <v>19</v>
      </c>
      <c r="D400" s="49">
        <f t="shared" ref="D400:I400" si="213">SUM(D401:D401)</f>
        <v>6.5</v>
      </c>
      <c r="E400" s="49">
        <f t="shared" si="213"/>
        <v>6.5</v>
      </c>
      <c r="F400" s="49">
        <f t="shared" si="213"/>
        <v>0</v>
      </c>
      <c r="G400" s="49">
        <f t="shared" si="213"/>
        <v>0</v>
      </c>
      <c r="H400" s="49">
        <f t="shared" si="213"/>
        <v>0</v>
      </c>
      <c r="I400" s="49">
        <f t="shared" si="213"/>
        <v>0</v>
      </c>
      <c r="J400" s="112" t="s">
        <v>153</v>
      </c>
    </row>
    <row r="401" spans="1:14" ht="19.5" customHeight="1" x14ac:dyDescent="0.25">
      <c r="A401" s="95"/>
      <c r="B401" s="113"/>
      <c r="C401" s="9">
        <v>2013</v>
      </c>
      <c r="D401" s="10">
        <f>SUM(E401:I401)</f>
        <v>6.5</v>
      </c>
      <c r="E401" s="10">
        <v>6.5</v>
      </c>
      <c r="F401" s="10"/>
      <c r="G401" s="10"/>
      <c r="H401" s="10"/>
      <c r="I401" s="10">
        <v>0</v>
      </c>
      <c r="J401" s="113"/>
    </row>
    <row r="402" spans="1:14" ht="15" customHeight="1" x14ac:dyDescent="0.25">
      <c r="A402" s="94" t="s">
        <v>755</v>
      </c>
      <c r="B402" s="114" t="s">
        <v>155</v>
      </c>
      <c r="C402" s="5" t="s">
        <v>14</v>
      </c>
      <c r="D402" s="49">
        <f t="shared" ref="D402:I402" si="214">SUM(D403:D403)</f>
        <v>2.4</v>
      </c>
      <c r="E402" s="49">
        <f t="shared" si="214"/>
        <v>2.4</v>
      </c>
      <c r="F402" s="49">
        <f t="shared" si="214"/>
        <v>0</v>
      </c>
      <c r="G402" s="49">
        <f t="shared" si="214"/>
        <v>0</v>
      </c>
      <c r="H402" s="49">
        <f t="shared" si="214"/>
        <v>0</v>
      </c>
      <c r="I402" s="49">
        <f t="shared" si="214"/>
        <v>0</v>
      </c>
      <c r="J402" s="97" t="s">
        <v>156</v>
      </c>
    </row>
    <row r="403" spans="1:14" ht="19.5" customHeight="1" x14ac:dyDescent="0.25">
      <c r="A403" s="95"/>
      <c r="B403" s="115"/>
      <c r="C403" s="9">
        <v>2013</v>
      </c>
      <c r="D403" s="10">
        <f>SUM(E403:I403)</f>
        <v>2.4</v>
      </c>
      <c r="E403" s="10">
        <v>2.4</v>
      </c>
      <c r="F403" s="10"/>
      <c r="G403" s="10"/>
      <c r="H403" s="10"/>
      <c r="I403" s="10">
        <v>0</v>
      </c>
      <c r="J403" s="108"/>
    </row>
    <row r="404" spans="1:14" ht="15" customHeight="1" x14ac:dyDescent="0.25">
      <c r="A404" s="94" t="s">
        <v>589</v>
      </c>
      <c r="B404" s="155" t="s">
        <v>467</v>
      </c>
      <c r="C404" s="5" t="s">
        <v>19</v>
      </c>
      <c r="D404" s="49">
        <f t="shared" ref="D404:I404" si="215">SUM(D405:D405)</f>
        <v>0.1</v>
      </c>
      <c r="E404" s="49">
        <f t="shared" si="215"/>
        <v>0.1</v>
      </c>
      <c r="F404" s="49">
        <f t="shared" si="215"/>
        <v>0</v>
      </c>
      <c r="G404" s="49">
        <f t="shared" si="215"/>
        <v>0</v>
      </c>
      <c r="H404" s="49">
        <f t="shared" si="215"/>
        <v>0</v>
      </c>
      <c r="I404" s="49">
        <f t="shared" si="215"/>
        <v>0</v>
      </c>
      <c r="J404" s="112"/>
      <c r="K404" s="209"/>
      <c r="L404" s="210"/>
      <c r="M404" s="210"/>
      <c r="N404" s="210"/>
    </row>
    <row r="405" spans="1:14" ht="30.75" customHeight="1" x14ac:dyDescent="0.25">
      <c r="A405" s="95"/>
      <c r="B405" s="156"/>
      <c r="C405" s="9">
        <v>2013</v>
      </c>
      <c r="D405" s="10">
        <f>SUM(E405:I405)</f>
        <v>0.1</v>
      </c>
      <c r="E405" s="10">
        <v>0.1</v>
      </c>
      <c r="F405" s="10"/>
      <c r="G405" s="10"/>
      <c r="H405" s="10"/>
      <c r="I405" s="10">
        <v>0</v>
      </c>
      <c r="J405" s="113"/>
    </row>
    <row r="406" spans="1:14" ht="15" customHeight="1" x14ac:dyDescent="0.25">
      <c r="A406" s="94">
        <v>22</v>
      </c>
      <c r="B406" s="102" t="s">
        <v>157</v>
      </c>
      <c r="C406" s="25" t="s">
        <v>14</v>
      </c>
      <c r="D406" s="27">
        <f>SUM(D407)</f>
        <v>263.64400000000001</v>
      </c>
      <c r="E406" s="27">
        <f>SUM(E407)</f>
        <v>13.964</v>
      </c>
      <c r="F406" s="27">
        <f t="shared" ref="F406:I406" si="216">SUM(F407)</f>
        <v>0</v>
      </c>
      <c r="G406" s="27">
        <f t="shared" si="216"/>
        <v>0</v>
      </c>
      <c r="H406" s="27">
        <f t="shared" si="216"/>
        <v>195.57</v>
      </c>
      <c r="I406" s="27">
        <f t="shared" si="216"/>
        <v>54.11</v>
      </c>
      <c r="J406" s="104" t="s">
        <v>821</v>
      </c>
    </row>
    <row r="407" spans="1:14" ht="60" customHeight="1" x14ac:dyDescent="0.25">
      <c r="A407" s="95"/>
      <c r="B407" s="103"/>
      <c r="C407" s="25">
        <v>2013</v>
      </c>
      <c r="D407" s="27">
        <f>SUM(E407+F407+G407+H407+I407)</f>
        <v>263.64400000000001</v>
      </c>
      <c r="E407" s="27">
        <f>SUM(E409+E411+E415+E413)</f>
        <v>13.964</v>
      </c>
      <c r="F407" s="27">
        <f t="shared" ref="F407:I407" si="217">SUM(F409+F411+F415+F413)</f>
        <v>0</v>
      </c>
      <c r="G407" s="27">
        <f t="shared" si="217"/>
        <v>0</v>
      </c>
      <c r="H407" s="27">
        <f t="shared" si="217"/>
        <v>195.57</v>
      </c>
      <c r="I407" s="27">
        <f t="shared" si="217"/>
        <v>54.11</v>
      </c>
      <c r="J407" s="105"/>
    </row>
    <row r="408" spans="1:14" ht="15" customHeight="1" x14ac:dyDescent="0.25">
      <c r="A408" s="94" t="s">
        <v>223</v>
      </c>
      <c r="B408" s="97" t="s">
        <v>159</v>
      </c>
      <c r="C408" s="5" t="s">
        <v>19</v>
      </c>
      <c r="D408" s="7">
        <f>SUM(D409)</f>
        <v>7.3940000000000001</v>
      </c>
      <c r="E408" s="7">
        <f>SUM(E409)</f>
        <v>7.3940000000000001</v>
      </c>
      <c r="F408" s="7">
        <f t="shared" ref="F408:I408" si="218">SUM(F409)</f>
        <v>0</v>
      </c>
      <c r="G408" s="7">
        <f t="shared" si="218"/>
        <v>0</v>
      </c>
      <c r="H408" s="7">
        <f t="shared" si="218"/>
        <v>0</v>
      </c>
      <c r="I408" s="7">
        <f t="shared" si="218"/>
        <v>0</v>
      </c>
      <c r="J408" s="101"/>
    </row>
    <row r="409" spans="1:14" ht="42" customHeight="1" x14ac:dyDescent="0.25">
      <c r="A409" s="95"/>
      <c r="B409" s="108"/>
      <c r="C409" s="9">
        <v>2013</v>
      </c>
      <c r="D409" s="18">
        <f>SUM(E409+F409+G409+H409+I409)</f>
        <v>7.3940000000000001</v>
      </c>
      <c r="E409" s="18">
        <v>7.3940000000000001</v>
      </c>
      <c r="F409" s="10"/>
      <c r="G409" s="10"/>
      <c r="H409" s="10"/>
      <c r="I409" s="14"/>
      <c r="J409" s="100"/>
    </row>
    <row r="410" spans="1:14" ht="15" customHeight="1" x14ac:dyDescent="0.25">
      <c r="A410" s="94" t="s">
        <v>225</v>
      </c>
      <c r="B410" s="97" t="s">
        <v>161</v>
      </c>
      <c r="C410" s="5" t="s">
        <v>19</v>
      </c>
      <c r="D410" s="49">
        <f>SUM(D411)</f>
        <v>0.5</v>
      </c>
      <c r="E410" s="49">
        <f>SUM(E411)</f>
        <v>0.5</v>
      </c>
      <c r="F410" s="49">
        <f t="shared" ref="F410:I410" si="219">SUM(F411)</f>
        <v>0</v>
      </c>
      <c r="G410" s="49">
        <f t="shared" si="219"/>
        <v>0</v>
      </c>
      <c r="H410" s="49">
        <f t="shared" si="219"/>
        <v>0</v>
      </c>
      <c r="I410" s="49">
        <f t="shared" si="219"/>
        <v>0</v>
      </c>
      <c r="J410" s="101"/>
    </row>
    <row r="411" spans="1:14" ht="43.5" customHeight="1" x14ac:dyDescent="0.25">
      <c r="A411" s="95"/>
      <c r="B411" s="108"/>
      <c r="C411" s="9">
        <v>2013</v>
      </c>
      <c r="D411" s="10">
        <f>SUM(E411+F411+G411+H411+I411)</f>
        <v>0.5</v>
      </c>
      <c r="E411" s="10">
        <v>0.5</v>
      </c>
      <c r="F411" s="10"/>
      <c r="G411" s="10"/>
      <c r="H411" s="10"/>
      <c r="I411" s="14"/>
      <c r="J411" s="100"/>
    </row>
    <row r="412" spans="1:14" ht="15" customHeight="1" x14ac:dyDescent="0.25">
      <c r="A412" s="94" t="s">
        <v>228</v>
      </c>
      <c r="B412" s="97" t="s">
        <v>468</v>
      </c>
      <c r="C412" s="5" t="s">
        <v>19</v>
      </c>
      <c r="D412" s="65">
        <f>SUM(D413)</f>
        <v>3.54</v>
      </c>
      <c r="E412" s="65">
        <f>SUM(E413)</f>
        <v>1.07</v>
      </c>
      <c r="F412" s="65">
        <f t="shared" ref="F412:I412" si="220">SUM(F413)</f>
        <v>0</v>
      </c>
      <c r="G412" s="65">
        <f t="shared" si="220"/>
        <v>0</v>
      </c>
      <c r="H412" s="65">
        <f t="shared" si="220"/>
        <v>2.4700000000000002</v>
      </c>
      <c r="I412" s="65">
        <f t="shared" si="220"/>
        <v>0</v>
      </c>
      <c r="J412" s="101"/>
    </row>
    <row r="413" spans="1:14" ht="110.25" customHeight="1" x14ac:dyDescent="0.25">
      <c r="A413" s="95"/>
      <c r="B413" s="108"/>
      <c r="C413" s="9">
        <v>2013</v>
      </c>
      <c r="D413" s="10">
        <f>SUM(E413+F413+G413+H413+I413)</f>
        <v>3.54</v>
      </c>
      <c r="E413" s="10">
        <v>1.07</v>
      </c>
      <c r="F413" s="10"/>
      <c r="G413" s="10"/>
      <c r="H413" s="10">
        <v>2.4700000000000002</v>
      </c>
      <c r="I413" s="14"/>
      <c r="J413" s="100"/>
    </row>
    <row r="414" spans="1:14" ht="15" customHeight="1" x14ac:dyDescent="0.25">
      <c r="A414" s="146" t="s">
        <v>232</v>
      </c>
      <c r="B414" s="157" t="s">
        <v>162</v>
      </c>
      <c r="C414" s="28" t="s">
        <v>14</v>
      </c>
      <c r="D414" s="39">
        <f>SUM(D415)</f>
        <v>252.20999999999998</v>
      </c>
      <c r="E414" s="39">
        <f>SUM(E415)</f>
        <v>5</v>
      </c>
      <c r="F414" s="39">
        <f t="shared" ref="F414:I414" si="221">SUM(F415)</f>
        <v>0</v>
      </c>
      <c r="G414" s="39">
        <f t="shared" si="221"/>
        <v>0</v>
      </c>
      <c r="H414" s="39">
        <f t="shared" si="221"/>
        <v>193.1</v>
      </c>
      <c r="I414" s="39">
        <f t="shared" si="221"/>
        <v>54.11</v>
      </c>
      <c r="J414" s="101"/>
    </row>
    <row r="415" spans="1:14" ht="31.5" customHeight="1" x14ac:dyDescent="0.25">
      <c r="A415" s="147"/>
      <c r="B415" s="158"/>
      <c r="C415" s="30">
        <v>2013</v>
      </c>
      <c r="D415" s="31">
        <f>SUM(E415+F415+G415+H415+I415)</f>
        <v>252.20999999999998</v>
      </c>
      <c r="E415" s="31">
        <f>SUM(E417+E419+E421+E423+E425+E427+E429+E431+E433)</f>
        <v>5</v>
      </c>
      <c r="F415" s="31">
        <f t="shared" ref="F415:I415" si="222">SUM(F417+F419+F421+F423+F425+F427+F429+F431+F433)</f>
        <v>0</v>
      </c>
      <c r="G415" s="31">
        <f t="shared" si="222"/>
        <v>0</v>
      </c>
      <c r="H415" s="31">
        <f t="shared" si="222"/>
        <v>193.1</v>
      </c>
      <c r="I415" s="31">
        <f t="shared" si="222"/>
        <v>54.11</v>
      </c>
      <c r="J415" s="100"/>
    </row>
    <row r="416" spans="1:14" ht="15" customHeight="1" x14ac:dyDescent="0.25">
      <c r="A416" s="94" t="s">
        <v>784</v>
      </c>
      <c r="B416" s="97" t="s">
        <v>163</v>
      </c>
      <c r="C416" s="5" t="s">
        <v>19</v>
      </c>
      <c r="D416" s="65">
        <f>SUM(D417)</f>
        <v>2</v>
      </c>
      <c r="E416" s="65">
        <f>SUM(E417)</f>
        <v>0</v>
      </c>
      <c r="F416" s="65">
        <f t="shared" ref="F416:I416" si="223">SUM(F417)</f>
        <v>0</v>
      </c>
      <c r="G416" s="65">
        <f t="shared" si="223"/>
        <v>0</v>
      </c>
      <c r="H416" s="65">
        <f t="shared" si="223"/>
        <v>0</v>
      </c>
      <c r="I416" s="65">
        <f t="shared" si="223"/>
        <v>2</v>
      </c>
      <c r="J416" s="101"/>
    </row>
    <row r="417" spans="1:10" ht="21" customHeight="1" x14ac:dyDescent="0.25">
      <c r="A417" s="95"/>
      <c r="B417" s="108"/>
      <c r="C417" s="9">
        <v>2013</v>
      </c>
      <c r="D417" s="10">
        <f>SUM(E417+F417+G417+H417+I417)</f>
        <v>2</v>
      </c>
      <c r="E417" s="10">
        <v>0</v>
      </c>
      <c r="F417" s="14"/>
      <c r="G417" s="14"/>
      <c r="H417" s="14"/>
      <c r="I417" s="14">
        <v>2</v>
      </c>
      <c r="J417" s="100"/>
    </row>
    <row r="418" spans="1:10" x14ac:dyDescent="0.25">
      <c r="A418" s="94" t="s">
        <v>785</v>
      </c>
      <c r="B418" s="97" t="s">
        <v>164</v>
      </c>
      <c r="C418" s="5" t="s">
        <v>19</v>
      </c>
      <c r="D418" s="65">
        <f>SUM(D419)</f>
        <v>5.53</v>
      </c>
      <c r="E418" s="65">
        <f>SUM(E419)</f>
        <v>0</v>
      </c>
      <c r="F418" s="65">
        <f t="shared" ref="F418:I418" si="224">SUM(F419)</f>
        <v>0</v>
      </c>
      <c r="G418" s="65">
        <f t="shared" si="224"/>
        <v>0</v>
      </c>
      <c r="H418" s="65">
        <f t="shared" si="224"/>
        <v>0</v>
      </c>
      <c r="I418" s="65">
        <f t="shared" si="224"/>
        <v>5.53</v>
      </c>
      <c r="J418" s="101"/>
    </row>
    <row r="419" spans="1:10" x14ac:dyDescent="0.25">
      <c r="A419" s="95"/>
      <c r="B419" s="108"/>
      <c r="C419" s="9">
        <v>2013</v>
      </c>
      <c r="D419" s="10">
        <f>SUM(E419+F419+G419+H419+I419)</f>
        <v>5.53</v>
      </c>
      <c r="E419" s="10">
        <v>0</v>
      </c>
      <c r="F419" s="10"/>
      <c r="G419" s="10"/>
      <c r="H419" s="10"/>
      <c r="I419" s="14">
        <v>5.53</v>
      </c>
      <c r="J419" s="100"/>
    </row>
    <row r="420" spans="1:10" ht="15" customHeight="1" x14ac:dyDescent="0.25">
      <c r="A420" s="94" t="s">
        <v>786</v>
      </c>
      <c r="B420" s="97" t="s">
        <v>165</v>
      </c>
      <c r="C420" s="5" t="s">
        <v>19</v>
      </c>
      <c r="D420" s="65">
        <f>SUM(D421)</f>
        <v>1.9</v>
      </c>
      <c r="E420" s="65">
        <f>SUM(E421)</f>
        <v>0</v>
      </c>
      <c r="F420" s="65">
        <f t="shared" ref="F420:I420" si="225">SUM(F421)</f>
        <v>0</v>
      </c>
      <c r="G420" s="65">
        <f t="shared" si="225"/>
        <v>0</v>
      </c>
      <c r="H420" s="65">
        <f t="shared" si="225"/>
        <v>0</v>
      </c>
      <c r="I420" s="65">
        <f t="shared" si="225"/>
        <v>1.9</v>
      </c>
      <c r="J420" s="101"/>
    </row>
    <row r="421" spans="1:10" x14ac:dyDescent="0.25">
      <c r="A421" s="95"/>
      <c r="B421" s="108"/>
      <c r="C421" s="9">
        <v>2013</v>
      </c>
      <c r="D421" s="10">
        <f>SUM(E421+F421+G421+H421+I421)</f>
        <v>1.9</v>
      </c>
      <c r="E421" s="10">
        <v>0</v>
      </c>
      <c r="F421" s="10"/>
      <c r="G421" s="10"/>
      <c r="H421" s="10"/>
      <c r="I421" s="14">
        <v>1.9</v>
      </c>
      <c r="J421" s="100"/>
    </row>
    <row r="422" spans="1:10" ht="15" customHeight="1" x14ac:dyDescent="0.25">
      <c r="A422" s="94" t="s">
        <v>787</v>
      </c>
      <c r="B422" s="97" t="s">
        <v>166</v>
      </c>
      <c r="C422" s="5" t="s">
        <v>19</v>
      </c>
      <c r="D422" s="65">
        <f>SUM(D423)</f>
        <v>25.58</v>
      </c>
      <c r="E422" s="65">
        <f>SUM(E423)</f>
        <v>0</v>
      </c>
      <c r="F422" s="65">
        <f t="shared" ref="F422:I422" si="226">SUM(F423)</f>
        <v>0</v>
      </c>
      <c r="G422" s="65">
        <f t="shared" si="226"/>
        <v>0</v>
      </c>
      <c r="H422" s="65">
        <f t="shared" si="226"/>
        <v>0</v>
      </c>
      <c r="I422" s="65">
        <f t="shared" si="226"/>
        <v>25.58</v>
      </c>
      <c r="J422" s="101"/>
    </row>
    <row r="423" spans="1:10" x14ac:dyDescent="0.25">
      <c r="A423" s="95"/>
      <c r="B423" s="108"/>
      <c r="C423" s="9">
        <v>2013</v>
      </c>
      <c r="D423" s="10">
        <f>SUM(E423+F423+G423+H423+I423)</f>
        <v>25.58</v>
      </c>
      <c r="E423" s="10">
        <v>0</v>
      </c>
      <c r="F423" s="10"/>
      <c r="G423" s="10"/>
      <c r="H423" s="10"/>
      <c r="I423" s="14">
        <v>25.58</v>
      </c>
      <c r="J423" s="100"/>
    </row>
    <row r="424" spans="1:10" ht="15" customHeight="1" x14ac:dyDescent="0.25">
      <c r="A424" s="94" t="s">
        <v>788</v>
      </c>
      <c r="B424" s="97" t="s">
        <v>167</v>
      </c>
      <c r="C424" s="5" t="s">
        <v>19</v>
      </c>
      <c r="D424" s="65">
        <f>SUM(D425)</f>
        <v>5.5</v>
      </c>
      <c r="E424" s="65">
        <f>SUM(E425)</f>
        <v>0</v>
      </c>
      <c r="F424" s="65">
        <f t="shared" ref="F424:I424" si="227">SUM(F425)</f>
        <v>0</v>
      </c>
      <c r="G424" s="65">
        <f t="shared" si="227"/>
        <v>0</v>
      </c>
      <c r="H424" s="65">
        <f t="shared" si="227"/>
        <v>0</v>
      </c>
      <c r="I424" s="65">
        <f t="shared" si="227"/>
        <v>5.5</v>
      </c>
      <c r="J424" s="101"/>
    </row>
    <row r="425" spans="1:10" x14ac:dyDescent="0.25">
      <c r="A425" s="95"/>
      <c r="B425" s="108"/>
      <c r="C425" s="9">
        <v>2013</v>
      </c>
      <c r="D425" s="10">
        <f>SUM(E425+F425+G425+H425+I425)</f>
        <v>5.5</v>
      </c>
      <c r="E425" s="10"/>
      <c r="F425" s="10"/>
      <c r="G425" s="10"/>
      <c r="H425" s="10"/>
      <c r="I425" s="14">
        <v>5.5</v>
      </c>
      <c r="J425" s="100"/>
    </row>
    <row r="426" spans="1:10" ht="15" customHeight="1" x14ac:dyDescent="0.25">
      <c r="A426" s="94" t="s">
        <v>789</v>
      </c>
      <c r="B426" s="97" t="s">
        <v>168</v>
      </c>
      <c r="C426" s="9" t="s">
        <v>19</v>
      </c>
      <c r="D426" s="65">
        <f>SUM(D427)</f>
        <v>1.4</v>
      </c>
      <c r="E426" s="65">
        <f>SUM(E427)</f>
        <v>0</v>
      </c>
      <c r="F426" s="65">
        <f t="shared" ref="F426:I426" si="228">SUM(F427)</f>
        <v>0</v>
      </c>
      <c r="G426" s="65">
        <f t="shared" si="228"/>
        <v>0</v>
      </c>
      <c r="H426" s="65">
        <f t="shared" si="228"/>
        <v>0</v>
      </c>
      <c r="I426" s="65">
        <f t="shared" si="228"/>
        <v>1.4</v>
      </c>
      <c r="J426" s="101"/>
    </row>
    <row r="427" spans="1:10" ht="22.5" customHeight="1" x14ac:dyDescent="0.25">
      <c r="A427" s="95"/>
      <c r="B427" s="108"/>
      <c r="C427" s="9">
        <v>2013</v>
      </c>
      <c r="D427" s="10">
        <f>SUM(E427+F427+G427+H427+I427)</f>
        <v>1.4</v>
      </c>
      <c r="E427" s="10"/>
      <c r="F427" s="10"/>
      <c r="G427" s="10"/>
      <c r="H427" s="10"/>
      <c r="I427" s="14">
        <v>1.4</v>
      </c>
      <c r="J427" s="100"/>
    </row>
    <row r="428" spans="1:10" ht="15" customHeight="1" x14ac:dyDescent="0.25">
      <c r="A428" s="120" t="s">
        <v>790</v>
      </c>
      <c r="B428" s="97" t="s">
        <v>169</v>
      </c>
      <c r="C428" s="9" t="s">
        <v>19</v>
      </c>
      <c r="D428" s="65">
        <f>SUM(D429)</f>
        <v>5.2</v>
      </c>
      <c r="E428" s="65">
        <f>SUM(E429)</f>
        <v>0</v>
      </c>
      <c r="F428" s="65">
        <f t="shared" ref="F428:I428" si="229">SUM(F429)</f>
        <v>0</v>
      </c>
      <c r="G428" s="65">
        <f t="shared" si="229"/>
        <v>0</v>
      </c>
      <c r="H428" s="65">
        <f t="shared" si="229"/>
        <v>0</v>
      </c>
      <c r="I428" s="65">
        <f t="shared" si="229"/>
        <v>5.2</v>
      </c>
      <c r="J428" s="86"/>
    </row>
    <row r="429" spans="1:10" x14ac:dyDescent="0.25">
      <c r="A429" s="95"/>
      <c r="B429" s="108"/>
      <c r="C429" s="9">
        <v>2013</v>
      </c>
      <c r="D429" s="10">
        <f>SUM(E429+F429+G429+H429+I429)</f>
        <v>5.2</v>
      </c>
      <c r="E429" s="10"/>
      <c r="F429" s="10"/>
      <c r="G429" s="10"/>
      <c r="H429" s="10"/>
      <c r="I429" s="14">
        <v>5.2</v>
      </c>
      <c r="J429" s="100"/>
    </row>
    <row r="430" spans="1:10" ht="15" customHeight="1" x14ac:dyDescent="0.25">
      <c r="A430" s="94" t="s">
        <v>791</v>
      </c>
      <c r="B430" s="97" t="s">
        <v>170</v>
      </c>
      <c r="C430" s="9" t="s">
        <v>19</v>
      </c>
      <c r="D430" s="65">
        <f>SUM(D431)</f>
        <v>7</v>
      </c>
      <c r="E430" s="65">
        <f>SUM(E431)</f>
        <v>0</v>
      </c>
      <c r="F430" s="65">
        <f t="shared" ref="F430:I430" si="230">SUM(F431)</f>
        <v>0</v>
      </c>
      <c r="G430" s="65">
        <f t="shared" si="230"/>
        <v>0</v>
      </c>
      <c r="H430" s="65">
        <f t="shared" si="230"/>
        <v>0</v>
      </c>
      <c r="I430" s="65">
        <f t="shared" si="230"/>
        <v>7</v>
      </c>
      <c r="J430" s="101"/>
    </row>
    <row r="431" spans="1:10" x14ac:dyDescent="0.25">
      <c r="A431" s="95"/>
      <c r="B431" s="108"/>
      <c r="C431" s="9">
        <v>2013</v>
      </c>
      <c r="D431" s="24">
        <f>SUM(E431+F431+G431+H431+I431)</f>
        <v>7</v>
      </c>
      <c r="E431" s="10"/>
      <c r="F431" s="10"/>
      <c r="G431" s="10"/>
      <c r="H431" s="10"/>
      <c r="I431" s="19">
        <v>7</v>
      </c>
      <c r="J431" s="100"/>
    </row>
    <row r="432" spans="1:10" ht="15" customHeight="1" x14ac:dyDescent="0.25">
      <c r="A432" s="94" t="s">
        <v>792</v>
      </c>
      <c r="B432" s="155" t="s">
        <v>171</v>
      </c>
      <c r="C432" s="5" t="s">
        <v>19</v>
      </c>
      <c r="D432" s="65">
        <f>SUM(D433)</f>
        <v>198.1</v>
      </c>
      <c r="E432" s="65">
        <f>SUM(E433)</f>
        <v>5</v>
      </c>
      <c r="F432" s="65">
        <f t="shared" ref="F432:I432" si="231">SUM(F433)</f>
        <v>0</v>
      </c>
      <c r="G432" s="65">
        <f t="shared" si="231"/>
        <v>0</v>
      </c>
      <c r="H432" s="65">
        <f t="shared" si="231"/>
        <v>193.1</v>
      </c>
      <c r="I432" s="65">
        <f t="shared" si="231"/>
        <v>0</v>
      </c>
      <c r="J432" s="97" t="s">
        <v>172</v>
      </c>
    </row>
    <row r="433" spans="1:10" ht="45.75" customHeight="1" x14ac:dyDescent="0.25">
      <c r="A433" s="95"/>
      <c r="B433" s="156"/>
      <c r="C433" s="9">
        <v>2013</v>
      </c>
      <c r="D433" s="10">
        <f>SUM(E433+F433+G433+H433+I433)</f>
        <v>198.1</v>
      </c>
      <c r="E433" s="10">
        <v>5</v>
      </c>
      <c r="F433" s="10"/>
      <c r="G433" s="10"/>
      <c r="H433" s="10">
        <v>193.1</v>
      </c>
      <c r="I433" s="14"/>
      <c r="J433" s="108"/>
    </row>
    <row r="434" spans="1:10" x14ac:dyDescent="0.25">
      <c r="A434" s="101">
        <v>23</v>
      </c>
      <c r="B434" s="102" t="s">
        <v>173</v>
      </c>
      <c r="C434" s="25" t="s">
        <v>14</v>
      </c>
      <c r="D434" s="27">
        <f>SUM(D435)</f>
        <v>62.233000000000004</v>
      </c>
      <c r="E434" s="27">
        <f>SUM(E435)</f>
        <v>14.733000000000001</v>
      </c>
      <c r="F434" s="27">
        <f t="shared" ref="F434:I434" si="232">SUM(F435)</f>
        <v>0</v>
      </c>
      <c r="G434" s="27">
        <f t="shared" si="232"/>
        <v>0</v>
      </c>
      <c r="H434" s="27">
        <f t="shared" si="232"/>
        <v>47.5</v>
      </c>
      <c r="I434" s="27">
        <f t="shared" si="232"/>
        <v>0</v>
      </c>
      <c r="J434" s="104" t="s">
        <v>553</v>
      </c>
    </row>
    <row r="435" spans="1:10" ht="58.5" customHeight="1" x14ac:dyDescent="0.25">
      <c r="A435" s="100"/>
      <c r="B435" s="103"/>
      <c r="C435" s="25">
        <v>2014</v>
      </c>
      <c r="D435" s="27">
        <f>SUM(E435+F435+G435+H435+I435)</f>
        <v>62.233000000000004</v>
      </c>
      <c r="E435" s="27">
        <f>SUM(E437+E439+E443)</f>
        <v>14.733000000000001</v>
      </c>
      <c r="F435" s="27">
        <f t="shared" ref="F435:I435" si="233">SUM(F437+F439+F443)</f>
        <v>0</v>
      </c>
      <c r="G435" s="27">
        <f t="shared" si="233"/>
        <v>0</v>
      </c>
      <c r="H435" s="27">
        <f t="shared" si="233"/>
        <v>47.5</v>
      </c>
      <c r="I435" s="27">
        <f t="shared" si="233"/>
        <v>0</v>
      </c>
      <c r="J435" s="105"/>
    </row>
    <row r="436" spans="1:10" x14ac:dyDescent="0.25">
      <c r="A436" s="165" t="s">
        <v>234</v>
      </c>
      <c r="B436" s="173" t="s">
        <v>159</v>
      </c>
      <c r="C436" s="5" t="s">
        <v>19</v>
      </c>
      <c r="D436" s="66">
        <f>SUM(D437)</f>
        <v>7.6</v>
      </c>
      <c r="E436" s="66">
        <f>SUM(E437)</f>
        <v>7.6</v>
      </c>
      <c r="F436" s="66">
        <f t="shared" ref="F436:I436" si="234">SUM(F437)</f>
        <v>0</v>
      </c>
      <c r="G436" s="66">
        <f t="shared" si="234"/>
        <v>0</v>
      </c>
      <c r="H436" s="66">
        <f t="shared" si="234"/>
        <v>0</v>
      </c>
      <c r="I436" s="66">
        <f t="shared" si="234"/>
        <v>0</v>
      </c>
      <c r="J436" s="169"/>
    </row>
    <row r="437" spans="1:10" ht="42" customHeight="1" x14ac:dyDescent="0.25">
      <c r="A437" s="166"/>
      <c r="B437" s="174"/>
      <c r="C437" s="9">
        <v>2014</v>
      </c>
      <c r="D437" s="22">
        <f>SUM(E437+F437+G437+H437+I437)</f>
        <v>7.6</v>
      </c>
      <c r="E437" s="44">
        <v>7.6</v>
      </c>
      <c r="F437" s="40"/>
      <c r="G437" s="40"/>
      <c r="H437" s="40"/>
      <c r="I437" s="41"/>
      <c r="J437" s="170"/>
    </row>
    <row r="438" spans="1:10" x14ac:dyDescent="0.25">
      <c r="A438" s="165" t="s">
        <v>235</v>
      </c>
      <c r="B438" s="167" t="s">
        <v>177</v>
      </c>
      <c r="C438" s="5" t="s">
        <v>19</v>
      </c>
      <c r="D438" s="66">
        <f>SUM(D439)</f>
        <v>50</v>
      </c>
      <c r="E438" s="66">
        <f>G439</f>
        <v>0</v>
      </c>
      <c r="F438" s="66">
        <f>SUM(F439)</f>
        <v>0</v>
      </c>
      <c r="G438" s="66">
        <f>SUM(G439)</f>
        <v>0</v>
      </c>
      <c r="H438" s="66">
        <f t="shared" ref="H438:I438" si="235">SUM(H439)</f>
        <v>47.5</v>
      </c>
      <c r="I438" s="66">
        <f t="shared" si="235"/>
        <v>0</v>
      </c>
      <c r="J438" s="169"/>
    </row>
    <row r="439" spans="1:10" ht="32.25" customHeight="1" x14ac:dyDescent="0.25">
      <c r="A439" s="166"/>
      <c r="B439" s="168"/>
      <c r="C439" s="9">
        <v>2014</v>
      </c>
      <c r="D439" s="22">
        <f>SUM(E439+F439+G439+H439+I439)</f>
        <v>50</v>
      </c>
      <c r="E439" s="67">
        <f>SUM(E441)</f>
        <v>2.5</v>
      </c>
      <c r="F439" s="67">
        <f t="shared" ref="F439:I439" si="236">SUM(F441)</f>
        <v>0</v>
      </c>
      <c r="G439" s="67">
        <f t="shared" si="236"/>
        <v>0</v>
      </c>
      <c r="H439" s="67">
        <f t="shared" si="236"/>
        <v>47.5</v>
      </c>
      <c r="I439" s="67">
        <f t="shared" si="236"/>
        <v>0</v>
      </c>
      <c r="J439" s="170"/>
    </row>
    <row r="440" spans="1:10" x14ac:dyDescent="0.25">
      <c r="A440" s="165" t="s">
        <v>590</v>
      </c>
      <c r="B440" s="167" t="s">
        <v>178</v>
      </c>
      <c r="C440" s="5" t="s">
        <v>19</v>
      </c>
      <c r="D440" s="66">
        <f>SUM(D441)</f>
        <v>50</v>
      </c>
      <c r="E440" s="66">
        <f>SUM(E441)</f>
        <v>2.5</v>
      </c>
      <c r="F440" s="66">
        <f t="shared" ref="F440:I440" si="237">SUM(F441)</f>
        <v>0</v>
      </c>
      <c r="G440" s="66">
        <f t="shared" si="237"/>
        <v>0</v>
      </c>
      <c r="H440" s="66">
        <f t="shared" si="237"/>
        <v>47.5</v>
      </c>
      <c r="I440" s="66">
        <f t="shared" si="237"/>
        <v>0</v>
      </c>
      <c r="J440" s="169"/>
    </row>
    <row r="441" spans="1:10" ht="20.25" customHeight="1" x14ac:dyDescent="0.25">
      <c r="A441" s="166"/>
      <c r="B441" s="168"/>
      <c r="C441" s="9">
        <v>2014</v>
      </c>
      <c r="D441" s="22">
        <f>SUM(E441+F441+G441+H441+I441)</f>
        <v>50</v>
      </c>
      <c r="E441" s="44">
        <v>2.5</v>
      </c>
      <c r="F441" s="40"/>
      <c r="G441" s="40"/>
      <c r="H441" s="44">
        <v>47.5</v>
      </c>
      <c r="I441" s="41"/>
      <c r="J441" s="170"/>
    </row>
    <row r="442" spans="1:10" x14ac:dyDescent="0.25">
      <c r="A442" s="165" t="s">
        <v>237</v>
      </c>
      <c r="B442" s="167" t="s">
        <v>480</v>
      </c>
      <c r="C442" s="5" t="s">
        <v>19</v>
      </c>
      <c r="D442" s="66">
        <f>SUM(D443)</f>
        <v>4.633</v>
      </c>
      <c r="E442" s="66">
        <f>SUM(E443)</f>
        <v>4.633</v>
      </c>
      <c r="F442" s="66">
        <f t="shared" ref="F442:I442" si="238">SUM(F443)</f>
        <v>0</v>
      </c>
      <c r="G442" s="66">
        <f t="shared" si="238"/>
        <v>0</v>
      </c>
      <c r="H442" s="66">
        <f t="shared" si="238"/>
        <v>0</v>
      </c>
      <c r="I442" s="66">
        <f t="shared" si="238"/>
        <v>0</v>
      </c>
      <c r="J442" s="169"/>
    </row>
    <row r="443" spans="1:10" ht="43.5" customHeight="1" x14ac:dyDescent="0.25">
      <c r="A443" s="166"/>
      <c r="B443" s="168"/>
      <c r="C443" s="9">
        <v>2014</v>
      </c>
      <c r="D443" s="22">
        <f>SUM(E443+F443+G443+H443+I443)</f>
        <v>4.633</v>
      </c>
      <c r="E443" s="44">
        <f>SUM(E445+E447)</f>
        <v>4.633</v>
      </c>
      <c r="F443" s="44">
        <f>SUM(F445+F447)</f>
        <v>0</v>
      </c>
      <c r="G443" s="44">
        <f>SUM(G445+G447)</f>
        <v>0</v>
      </c>
      <c r="H443" s="44">
        <f>SUM(H445+H447)</f>
        <v>0</v>
      </c>
      <c r="I443" s="44">
        <f>SUM(I445+I447)</f>
        <v>0</v>
      </c>
      <c r="J443" s="170"/>
    </row>
    <row r="444" spans="1:10" ht="18.75" customHeight="1" x14ac:dyDescent="0.25">
      <c r="A444" s="165" t="s">
        <v>774</v>
      </c>
      <c r="B444" s="167" t="s">
        <v>481</v>
      </c>
      <c r="C444" s="5" t="s">
        <v>19</v>
      </c>
      <c r="D444" s="66">
        <f>SUM(D445)</f>
        <v>3.0510000000000002</v>
      </c>
      <c r="E444" s="66">
        <f t="shared" ref="E444:I444" si="239">SUM(E445)</f>
        <v>3.0510000000000002</v>
      </c>
      <c r="F444" s="66">
        <f t="shared" si="239"/>
        <v>0</v>
      </c>
      <c r="G444" s="66">
        <f t="shared" si="239"/>
        <v>0</v>
      </c>
      <c r="H444" s="66">
        <f t="shared" si="239"/>
        <v>0</v>
      </c>
      <c r="I444" s="66">
        <f t="shared" si="239"/>
        <v>0</v>
      </c>
      <c r="J444" s="169"/>
    </row>
    <row r="445" spans="1:10" ht="17.25" customHeight="1" x14ac:dyDescent="0.25">
      <c r="A445" s="166"/>
      <c r="B445" s="168"/>
      <c r="C445" s="9">
        <v>2014</v>
      </c>
      <c r="D445" s="22">
        <f>SUM(E445+F445+G445+H445+I445)</f>
        <v>3.0510000000000002</v>
      </c>
      <c r="E445" s="44">
        <v>3.0510000000000002</v>
      </c>
      <c r="F445" s="40"/>
      <c r="G445" s="40"/>
      <c r="H445" s="44"/>
      <c r="I445" s="41"/>
      <c r="J445" s="170"/>
    </row>
    <row r="446" spans="1:10" ht="20.25" customHeight="1" x14ac:dyDescent="0.25">
      <c r="A446" s="165" t="s">
        <v>775</v>
      </c>
      <c r="B446" s="167" t="s">
        <v>482</v>
      </c>
      <c r="C446" s="5" t="s">
        <v>19</v>
      </c>
      <c r="D446" s="66">
        <f>SUM(D447)</f>
        <v>1.5820000000000001</v>
      </c>
      <c r="E446" s="66">
        <f>SUM(E447)</f>
        <v>1.5820000000000001</v>
      </c>
      <c r="F446" s="66">
        <f t="shared" ref="F446:I446" si="240">SUM(F447)</f>
        <v>0</v>
      </c>
      <c r="G446" s="66">
        <f t="shared" si="240"/>
        <v>0</v>
      </c>
      <c r="H446" s="66">
        <f t="shared" si="240"/>
        <v>0</v>
      </c>
      <c r="I446" s="66">
        <f t="shared" si="240"/>
        <v>0</v>
      </c>
      <c r="J446" s="169"/>
    </row>
    <row r="447" spans="1:10" ht="18.75" customHeight="1" x14ac:dyDescent="0.25">
      <c r="A447" s="166"/>
      <c r="B447" s="168"/>
      <c r="C447" s="9">
        <v>2014</v>
      </c>
      <c r="D447" s="22">
        <f>SUM(E447+F447+G447+H447+I447)</f>
        <v>1.5820000000000001</v>
      </c>
      <c r="E447" s="44">
        <v>1.5820000000000001</v>
      </c>
      <c r="F447" s="40"/>
      <c r="G447" s="40"/>
      <c r="H447" s="44"/>
      <c r="I447" s="41"/>
      <c r="J447" s="170"/>
    </row>
    <row r="448" spans="1:10" ht="21" customHeight="1" x14ac:dyDescent="0.25">
      <c r="A448" s="94" t="s">
        <v>591</v>
      </c>
      <c r="B448" s="162" t="s">
        <v>556</v>
      </c>
      <c r="C448" s="68" t="s">
        <v>14</v>
      </c>
      <c r="D448" s="59">
        <f>SUM(D449)</f>
        <v>258.24799999999999</v>
      </c>
      <c r="E448" s="59">
        <f t="shared" ref="E448" si="241">SUM(E449)</f>
        <v>115.748</v>
      </c>
      <c r="F448" s="59">
        <f t="shared" ref="F448" si="242">SUM(F449)</f>
        <v>0</v>
      </c>
      <c r="G448" s="59">
        <f t="shared" ref="G448" si="243">SUM(G449)</f>
        <v>0</v>
      </c>
      <c r="H448" s="59">
        <f t="shared" ref="H448" si="244">SUM(H449)</f>
        <v>142.5</v>
      </c>
      <c r="I448" s="59">
        <f t="shared" ref="I448" si="245">SUM(I449)</f>
        <v>0</v>
      </c>
      <c r="J448" s="101"/>
    </row>
    <row r="449" spans="1:10" ht="79.5" customHeight="1" x14ac:dyDescent="0.25">
      <c r="A449" s="96"/>
      <c r="B449" s="163"/>
      <c r="C449" s="68">
        <v>2015</v>
      </c>
      <c r="D449" s="59">
        <f>SUM(E449:I449)</f>
        <v>258.24799999999999</v>
      </c>
      <c r="E449" s="22">
        <v>115.748</v>
      </c>
      <c r="F449" s="22"/>
      <c r="G449" s="22"/>
      <c r="H449" s="20">
        <v>142.5</v>
      </c>
      <c r="I449" s="22"/>
      <c r="J449" s="127"/>
    </row>
    <row r="450" spans="1:10" x14ac:dyDescent="0.25">
      <c r="A450" s="106">
        <v>24</v>
      </c>
      <c r="B450" s="162" t="s">
        <v>179</v>
      </c>
      <c r="C450" s="84" t="s">
        <v>14</v>
      </c>
      <c r="D450" s="85">
        <f>SUM(D451)</f>
        <v>2.8739999999999997</v>
      </c>
      <c r="E450" s="85">
        <f>SUM(E451)</f>
        <v>2.8739999999999997</v>
      </c>
      <c r="F450" s="85">
        <f t="shared" ref="F450:I450" si="246">SUM(F451)</f>
        <v>0</v>
      </c>
      <c r="G450" s="85">
        <f t="shared" si="246"/>
        <v>0</v>
      </c>
      <c r="H450" s="85">
        <f t="shared" si="246"/>
        <v>0</v>
      </c>
      <c r="I450" s="85">
        <f t="shared" si="246"/>
        <v>0</v>
      </c>
      <c r="J450" s="164" t="s">
        <v>822</v>
      </c>
    </row>
    <row r="451" spans="1:10" ht="92.25" customHeight="1" x14ac:dyDescent="0.25">
      <c r="A451" s="106"/>
      <c r="B451" s="163"/>
      <c r="C451" s="68">
        <v>2013</v>
      </c>
      <c r="D451" s="42">
        <f>SUM(E451+F451+G451+H451+I451)</f>
        <v>2.8739999999999997</v>
      </c>
      <c r="E451" s="42">
        <f>SUM(E453+E455+E457)</f>
        <v>2.8739999999999997</v>
      </c>
      <c r="F451" s="42">
        <f>SUM(F453+F455+F457)</f>
        <v>0</v>
      </c>
      <c r="G451" s="42">
        <f>SUM(G453+G455+G457)</f>
        <v>0</v>
      </c>
      <c r="H451" s="42">
        <f>SUM(H453+H455+H457)</f>
        <v>0</v>
      </c>
      <c r="I451" s="42">
        <f>SUM(I453+I455+I457)</f>
        <v>0</v>
      </c>
      <c r="J451" s="164"/>
    </row>
    <row r="452" spans="1:10" x14ac:dyDescent="0.25">
      <c r="A452" s="94" t="s">
        <v>241</v>
      </c>
      <c r="B452" s="97" t="s">
        <v>180</v>
      </c>
      <c r="C452" s="5" t="s">
        <v>19</v>
      </c>
      <c r="D452" s="65">
        <f>SUM(D453)</f>
        <v>0.05</v>
      </c>
      <c r="E452" s="65">
        <f>SUM(E453)</f>
        <v>0.05</v>
      </c>
      <c r="F452" s="65">
        <f t="shared" ref="F452:I452" si="247">SUM(F453)</f>
        <v>0</v>
      </c>
      <c r="G452" s="65">
        <f t="shared" si="247"/>
        <v>0</v>
      </c>
      <c r="H452" s="65">
        <f t="shared" si="247"/>
        <v>0</v>
      </c>
      <c r="I452" s="65">
        <f t="shared" si="247"/>
        <v>0</v>
      </c>
      <c r="J452" s="171"/>
    </row>
    <row r="453" spans="1:10" ht="39" customHeight="1" x14ac:dyDescent="0.25">
      <c r="A453" s="95"/>
      <c r="B453" s="108"/>
      <c r="C453" s="9">
        <v>2013</v>
      </c>
      <c r="D453" s="14">
        <f>SUM(E453+F453+G453+H453+I453)</f>
        <v>0.05</v>
      </c>
      <c r="E453" s="19">
        <v>0.05</v>
      </c>
      <c r="F453" s="42"/>
      <c r="G453" s="42"/>
      <c r="H453" s="42"/>
      <c r="I453" s="42"/>
      <c r="J453" s="172"/>
    </row>
    <row r="454" spans="1:10" x14ac:dyDescent="0.25">
      <c r="A454" s="94" t="s">
        <v>250</v>
      </c>
      <c r="B454" s="97" t="s">
        <v>469</v>
      </c>
      <c r="C454" s="5" t="s">
        <v>19</v>
      </c>
      <c r="D454" s="66">
        <f>SUM(D455)</f>
        <v>2.7839999999999998</v>
      </c>
      <c r="E454" s="66">
        <f>SUM(E455)</f>
        <v>2.7839999999999998</v>
      </c>
      <c r="F454" s="66">
        <f t="shared" ref="F454:I454" si="248">SUM(F455)</f>
        <v>0</v>
      </c>
      <c r="G454" s="66">
        <f t="shared" si="248"/>
        <v>0</v>
      </c>
      <c r="H454" s="66">
        <f t="shared" si="248"/>
        <v>0</v>
      </c>
      <c r="I454" s="66">
        <f t="shared" si="248"/>
        <v>0</v>
      </c>
      <c r="J454" s="101"/>
    </row>
    <row r="455" spans="1:10" ht="30" customHeight="1" x14ac:dyDescent="0.25">
      <c r="A455" s="95"/>
      <c r="B455" s="108"/>
      <c r="C455" s="9">
        <v>2013</v>
      </c>
      <c r="D455" s="22">
        <f>SUM(E455+F455+G455+H455+I455)</f>
        <v>2.7839999999999998</v>
      </c>
      <c r="E455" s="22">
        <v>2.7839999999999998</v>
      </c>
      <c r="F455" s="10"/>
      <c r="G455" s="10"/>
      <c r="H455" s="10"/>
      <c r="I455" s="14"/>
      <c r="J455" s="100"/>
    </row>
    <row r="456" spans="1:10" x14ac:dyDescent="0.25">
      <c r="A456" s="94" t="s">
        <v>251</v>
      </c>
      <c r="B456" s="107" t="s">
        <v>183</v>
      </c>
      <c r="C456" s="5" t="s">
        <v>19</v>
      </c>
      <c r="D456" s="65">
        <f>SUM(D457)</f>
        <v>0.04</v>
      </c>
      <c r="E456" s="65">
        <f>SUM(E457)</f>
        <v>0.04</v>
      </c>
      <c r="F456" s="65">
        <f t="shared" ref="F456:I456" si="249">SUM(F457)</f>
        <v>0</v>
      </c>
      <c r="G456" s="65">
        <f t="shared" si="249"/>
        <v>0</v>
      </c>
      <c r="H456" s="65">
        <f t="shared" si="249"/>
        <v>0</v>
      </c>
      <c r="I456" s="65">
        <f t="shared" si="249"/>
        <v>0</v>
      </c>
      <c r="J456" s="101"/>
    </row>
    <row r="457" spans="1:10" ht="30.75" customHeight="1" x14ac:dyDescent="0.25">
      <c r="A457" s="95"/>
      <c r="B457" s="98"/>
      <c r="C457" s="9">
        <v>2013</v>
      </c>
      <c r="D457" s="10">
        <f>SUM(E457+F457+G457+H457+I457)</f>
        <v>0.04</v>
      </c>
      <c r="E457" s="10">
        <v>0.04</v>
      </c>
      <c r="F457" s="10"/>
      <c r="G457" s="10"/>
      <c r="H457" s="10"/>
      <c r="I457" s="14"/>
      <c r="J457" s="87"/>
    </row>
    <row r="458" spans="1:10" ht="30" customHeight="1" x14ac:dyDescent="0.25">
      <c r="A458" s="94" t="s">
        <v>592</v>
      </c>
      <c r="B458" s="162" t="s">
        <v>557</v>
      </c>
      <c r="C458" s="68" t="s">
        <v>14</v>
      </c>
      <c r="D458" s="59">
        <f>SUM(D459)</f>
        <v>144.64400000000001</v>
      </c>
      <c r="E458" s="59">
        <f t="shared" ref="E458" si="250">SUM(E459)</f>
        <v>108.592</v>
      </c>
      <c r="F458" s="59">
        <f t="shared" ref="F458" si="251">SUM(F459)</f>
        <v>33.908000000000001</v>
      </c>
      <c r="G458" s="59">
        <f t="shared" ref="G458" si="252">SUM(G459)</f>
        <v>0</v>
      </c>
      <c r="H458" s="59">
        <f t="shared" ref="H458" si="253">SUM(H459)</f>
        <v>0</v>
      </c>
      <c r="I458" s="59">
        <f t="shared" ref="I458" si="254">SUM(I459)</f>
        <v>2.1440000000000001</v>
      </c>
      <c r="J458" s="101"/>
    </row>
    <row r="459" spans="1:10" ht="57" customHeight="1" x14ac:dyDescent="0.25">
      <c r="A459" s="96"/>
      <c r="B459" s="163"/>
      <c r="C459" s="68">
        <v>2015</v>
      </c>
      <c r="D459" s="59">
        <f>SUM(E459:I459)</f>
        <v>144.64400000000001</v>
      </c>
      <c r="E459" s="22">
        <v>108.592</v>
      </c>
      <c r="F459" s="22">
        <v>33.908000000000001</v>
      </c>
      <c r="G459" s="22">
        <v>0</v>
      </c>
      <c r="H459" s="22">
        <v>0</v>
      </c>
      <c r="I459" s="22">
        <v>2.1440000000000001</v>
      </c>
      <c r="J459" s="127"/>
    </row>
    <row r="460" spans="1:10" ht="15" customHeight="1" x14ac:dyDescent="0.25">
      <c r="A460" s="94">
        <v>25</v>
      </c>
      <c r="B460" s="162" t="s">
        <v>184</v>
      </c>
      <c r="C460" s="68" t="s">
        <v>14</v>
      </c>
      <c r="D460" s="42">
        <f>SUM(D461)</f>
        <v>0.05</v>
      </c>
      <c r="E460" s="42">
        <f>SUM(E461)</f>
        <v>0</v>
      </c>
      <c r="F460" s="42">
        <f t="shared" ref="F460:I460" si="255">SUM(F461)</f>
        <v>0</v>
      </c>
      <c r="G460" s="42">
        <f t="shared" si="255"/>
        <v>0</v>
      </c>
      <c r="H460" s="42">
        <f t="shared" si="255"/>
        <v>0</v>
      </c>
      <c r="I460" s="42">
        <f t="shared" si="255"/>
        <v>0.05</v>
      </c>
      <c r="J460" s="107" t="s">
        <v>548</v>
      </c>
    </row>
    <row r="461" spans="1:10" ht="45.75" customHeight="1" x14ac:dyDescent="0.25">
      <c r="A461" s="95"/>
      <c r="B461" s="163"/>
      <c r="C461" s="68">
        <v>2013</v>
      </c>
      <c r="D461" s="42">
        <f>SUM(E461+F461+G461+H461+I461)</f>
        <v>0.05</v>
      </c>
      <c r="E461" s="42">
        <f>SUM(E463)</f>
        <v>0</v>
      </c>
      <c r="F461" s="42">
        <f t="shared" ref="F461:I461" si="256">SUM(F463)</f>
        <v>0</v>
      </c>
      <c r="G461" s="42">
        <f t="shared" si="256"/>
        <v>0</v>
      </c>
      <c r="H461" s="42">
        <f t="shared" si="256"/>
        <v>0</v>
      </c>
      <c r="I461" s="42">
        <f t="shared" si="256"/>
        <v>0.05</v>
      </c>
      <c r="J461" s="98"/>
    </row>
    <row r="462" spans="1:10" ht="15" customHeight="1" x14ac:dyDescent="0.25">
      <c r="A462" s="94" t="s">
        <v>267</v>
      </c>
      <c r="B462" s="107" t="s">
        <v>186</v>
      </c>
      <c r="C462" s="5" t="s">
        <v>19</v>
      </c>
      <c r="D462" s="65">
        <f>SUM(D463)</f>
        <v>0.05</v>
      </c>
      <c r="E462" s="65">
        <f>SUM(E463)</f>
        <v>0</v>
      </c>
      <c r="F462" s="65">
        <f t="shared" ref="F462:I462" si="257">SUM(F463)</f>
        <v>0</v>
      </c>
      <c r="G462" s="65">
        <f t="shared" si="257"/>
        <v>0</v>
      </c>
      <c r="H462" s="65">
        <f t="shared" si="257"/>
        <v>0</v>
      </c>
      <c r="I462" s="65">
        <f t="shared" si="257"/>
        <v>0.05</v>
      </c>
      <c r="J462" s="97" t="s">
        <v>187</v>
      </c>
    </row>
    <row r="463" spans="1:10" x14ac:dyDescent="0.25">
      <c r="A463" s="95"/>
      <c r="B463" s="98"/>
      <c r="C463" s="9">
        <v>2013</v>
      </c>
      <c r="D463" s="10">
        <f>SUM(E463+F463+G463+H463+I463)</f>
        <v>0.05</v>
      </c>
      <c r="E463" s="10"/>
      <c r="F463" s="10"/>
      <c r="G463" s="10"/>
      <c r="H463" s="10"/>
      <c r="I463" s="10">
        <v>0.05</v>
      </c>
      <c r="J463" s="108"/>
    </row>
    <row r="464" spans="1:10" x14ac:dyDescent="0.25">
      <c r="A464" s="106">
        <v>26</v>
      </c>
      <c r="B464" s="102" t="s">
        <v>190</v>
      </c>
      <c r="C464" s="25" t="s">
        <v>14</v>
      </c>
      <c r="D464" s="27">
        <f>SUM(D465)</f>
        <v>10.574999999999999</v>
      </c>
      <c r="E464" s="27">
        <f>SUM(E465)</f>
        <v>10.574999999999999</v>
      </c>
      <c r="F464" s="27">
        <f t="shared" ref="F464:I464" si="258">SUM(F465)</f>
        <v>0</v>
      </c>
      <c r="G464" s="27">
        <f t="shared" si="258"/>
        <v>0</v>
      </c>
      <c r="H464" s="27">
        <f t="shared" si="258"/>
        <v>0</v>
      </c>
      <c r="I464" s="27">
        <f t="shared" si="258"/>
        <v>0</v>
      </c>
      <c r="J464" s="104" t="s">
        <v>553</v>
      </c>
    </row>
    <row r="465" spans="1:10" ht="59.25" customHeight="1" x14ac:dyDescent="0.25">
      <c r="A465" s="106"/>
      <c r="B465" s="103"/>
      <c r="C465" s="25">
        <v>2014</v>
      </c>
      <c r="D465" s="27">
        <f>SUM(E465+F465+G465+H465+I465)</f>
        <v>10.574999999999999</v>
      </c>
      <c r="E465" s="27">
        <f>SUM(E467)</f>
        <v>10.574999999999999</v>
      </c>
      <c r="F465" s="27">
        <f t="shared" ref="F465:I465" si="259">SUM(F467)</f>
        <v>0</v>
      </c>
      <c r="G465" s="27">
        <f t="shared" si="259"/>
        <v>0</v>
      </c>
      <c r="H465" s="27">
        <f t="shared" si="259"/>
        <v>0</v>
      </c>
      <c r="I465" s="27">
        <f t="shared" si="259"/>
        <v>0</v>
      </c>
      <c r="J465" s="105"/>
    </row>
    <row r="466" spans="1:10" x14ac:dyDescent="0.25">
      <c r="A466" s="94" t="s">
        <v>291</v>
      </c>
      <c r="B466" s="97" t="s">
        <v>470</v>
      </c>
      <c r="C466" s="5" t="s">
        <v>19</v>
      </c>
      <c r="D466" s="66">
        <f>SUM(D467)</f>
        <v>10.574999999999999</v>
      </c>
      <c r="E466" s="66">
        <f>SUM(E467)</f>
        <v>10.574999999999999</v>
      </c>
      <c r="F466" s="66">
        <f t="shared" ref="F466:I466" si="260">SUM(F467)</f>
        <v>0</v>
      </c>
      <c r="G466" s="66">
        <f t="shared" si="260"/>
        <v>0</v>
      </c>
      <c r="H466" s="66">
        <f t="shared" si="260"/>
        <v>0</v>
      </c>
      <c r="I466" s="66">
        <f t="shared" si="260"/>
        <v>0</v>
      </c>
      <c r="J466" s="97"/>
    </row>
    <row r="467" spans="1:10" ht="52.5" customHeight="1" x14ac:dyDescent="0.25">
      <c r="A467" s="95"/>
      <c r="B467" s="108"/>
      <c r="C467" s="9">
        <v>2014</v>
      </c>
      <c r="D467" s="22">
        <f>SUM(E467+F467+G467+H467+I467)</f>
        <v>10.574999999999999</v>
      </c>
      <c r="E467" s="18">
        <f>SUM(E469+E471+E473+E475+E477+E479+E481+E483+E485+E487+E489)</f>
        <v>10.574999999999999</v>
      </c>
      <c r="F467" s="18">
        <f t="shared" ref="F467:I467" si="261">SUM(F469+F471+F473+F475+F477+F479+F481+F483+F485+F487+F489)</f>
        <v>0</v>
      </c>
      <c r="G467" s="18">
        <f t="shared" si="261"/>
        <v>0</v>
      </c>
      <c r="H467" s="18">
        <f t="shared" si="261"/>
        <v>0</v>
      </c>
      <c r="I467" s="18">
        <f t="shared" si="261"/>
        <v>0</v>
      </c>
      <c r="J467" s="108"/>
    </row>
    <row r="468" spans="1:10" x14ac:dyDescent="0.25">
      <c r="A468" s="154" t="s">
        <v>593</v>
      </c>
      <c r="B468" s="97" t="s">
        <v>193</v>
      </c>
      <c r="C468" s="5" t="s">
        <v>19</v>
      </c>
      <c r="D468" s="66">
        <f t="shared" ref="D468:I468" si="262">SUM(D469)</f>
        <v>0.05</v>
      </c>
      <c r="E468" s="66">
        <f t="shared" si="262"/>
        <v>0.05</v>
      </c>
      <c r="F468" s="66">
        <f t="shared" si="262"/>
        <v>0</v>
      </c>
      <c r="G468" s="66">
        <f t="shared" si="262"/>
        <v>0</v>
      </c>
      <c r="H468" s="66">
        <f t="shared" si="262"/>
        <v>0</v>
      </c>
      <c r="I468" s="66">
        <f t="shared" si="262"/>
        <v>0</v>
      </c>
      <c r="J468" s="97"/>
    </row>
    <row r="469" spans="1:10" ht="53.25" customHeight="1" x14ac:dyDescent="0.25">
      <c r="A469" s="95"/>
      <c r="B469" s="108"/>
      <c r="C469" s="9">
        <v>2014</v>
      </c>
      <c r="D469" s="22">
        <f>SUM(E469+F469+G469+H469+I469)</f>
        <v>0.05</v>
      </c>
      <c r="E469" s="18">
        <v>0.05</v>
      </c>
      <c r="F469" s="10"/>
      <c r="G469" s="10"/>
      <c r="H469" s="10"/>
      <c r="I469" s="10"/>
      <c r="J469" s="108"/>
    </row>
    <row r="470" spans="1:10" x14ac:dyDescent="0.25">
      <c r="A470" s="94" t="s">
        <v>594</v>
      </c>
      <c r="B470" s="107" t="s">
        <v>195</v>
      </c>
      <c r="C470" s="5" t="s">
        <v>19</v>
      </c>
      <c r="D470" s="66">
        <f t="shared" ref="D470:I470" si="263">SUM(D471)</f>
        <v>0.1</v>
      </c>
      <c r="E470" s="66">
        <f t="shared" si="263"/>
        <v>0.1</v>
      </c>
      <c r="F470" s="66">
        <f t="shared" si="263"/>
        <v>0</v>
      </c>
      <c r="G470" s="66">
        <f t="shared" si="263"/>
        <v>0</v>
      </c>
      <c r="H470" s="66">
        <f t="shared" si="263"/>
        <v>0</v>
      </c>
      <c r="I470" s="66">
        <f t="shared" si="263"/>
        <v>0</v>
      </c>
      <c r="J470" s="97"/>
    </row>
    <row r="471" spans="1:10" ht="42" customHeight="1" x14ac:dyDescent="0.25">
      <c r="A471" s="95"/>
      <c r="B471" s="98"/>
      <c r="C471" s="9">
        <v>2014</v>
      </c>
      <c r="D471" s="22">
        <f>SUM(E471+F471+G471+H471+I471)</f>
        <v>0.1</v>
      </c>
      <c r="E471" s="43">
        <v>0.1</v>
      </c>
      <c r="F471" s="43"/>
      <c r="G471" s="43"/>
      <c r="H471" s="43"/>
      <c r="I471" s="43"/>
      <c r="J471" s="108"/>
    </row>
    <row r="472" spans="1:10" x14ac:dyDescent="0.25">
      <c r="A472" s="94" t="s">
        <v>595</v>
      </c>
      <c r="B472" s="107" t="s">
        <v>197</v>
      </c>
      <c r="C472" s="5" t="s">
        <v>19</v>
      </c>
      <c r="D472" s="66">
        <f t="shared" ref="D472:I472" si="264">SUM(D473)</f>
        <v>0.1</v>
      </c>
      <c r="E472" s="66">
        <f t="shared" si="264"/>
        <v>0.1</v>
      </c>
      <c r="F472" s="66">
        <f t="shared" si="264"/>
        <v>0</v>
      </c>
      <c r="G472" s="66">
        <f t="shared" si="264"/>
        <v>0</v>
      </c>
      <c r="H472" s="66">
        <f t="shared" si="264"/>
        <v>0</v>
      </c>
      <c r="I472" s="66">
        <f t="shared" si="264"/>
        <v>0</v>
      </c>
      <c r="J472" s="97"/>
    </row>
    <row r="473" spans="1:10" ht="18" customHeight="1" x14ac:dyDescent="0.25">
      <c r="A473" s="95"/>
      <c r="B473" s="98"/>
      <c r="C473" s="9">
        <v>2014</v>
      </c>
      <c r="D473" s="22">
        <f>SUM(E473+F473+G473+H473+I473)</f>
        <v>0.1</v>
      </c>
      <c r="E473" s="43">
        <v>0.1</v>
      </c>
      <c r="F473" s="43"/>
      <c r="G473" s="43"/>
      <c r="H473" s="43"/>
      <c r="I473" s="43"/>
      <c r="J473" s="108"/>
    </row>
    <row r="474" spans="1:10" x14ac:dyDescent="0.25">
      <c r="A474" s="94" t="s">
        <v>596</v>
      </c>
      <c r="B474" s="97" t="s">
        <v>199</v>
      </c>
      <c r="C474" s="5" t="s">
        <v>19</v>
      </c>
      <c r="D474" s="66">
        <f t="shared" ref="D474:I474" si="265">SUM(D475)</f>
        <v>0</v>
      </c>
      <c r="E474" s="66">
        <f t="shared" si="265"/>
        <v>0</v>
      </c>
      <c r="F474" s="66">
        <f t="shared" si="265"/>
        <v>0</v>
      </c>
      <c r="G474" s="66">
        <f t="shared" si="265"/>
        <v>0</v>
      </c>
      <c r="H474" s="66">
        <f t="shared" si="265"/>
        <v>0</v>
      </c>
      <c r="I474" s="66">
        <f t="shared" si="265"/>
        <v>0</v>
      </c>
      <c r="J474" s="97"/>
    </row>
    <row r="475" spans="1:10" x14ac:dyDescent="0.25">
      <c r="A475" s="95"/>
      <c r="B475" s="98"/>
      <c r="C475" s="9">
        <v>2014</v>
      </c>
      <c r="D475" s="22">
        <f>SUM(E475+F475+G475+H475+I475)</f>
        <v>0</v>
      </c>
      <c r="E475" s="18">
        <v>0</v>
      </c>
      <c r="F475" s="18"/>
      <c r="G475" s="18"/>
      <c r="H475" s="18"/>
      <c r="I475" s="18"/>
      <c r="J475" s="108"/>
    </row>
    <row r="476" spans="1:10" x14ac:dyDescent="0.25">
      <c r="A476" s="94" t="s">
        <v>597</v>
      </c>
      <c r="B476" s="107" t="s">
        <v>201</v>
      </c>
      <c r="C476" s="5" t="s">
        <v>19</v>
      </c>
      <c r="D476" s="66">
        <f t="shared" ref="D476:I476" si="266">SUM(D477)</f>
        <v>7.4999999999999997E-2</v>
      </c>
      <c r="E476" s="66">
        <f t="shared" si="266"/>
        <v>7.4999999999999997E-2</v>
      </c>
      <c r="F476" s="66">
        <f t="shared" si="266"/>
        <v>0</v>
      </c>
      <c r="G476" s="66">
        <f t="shared" si="266"/>
        <v>0</v>
      </c>
      <c r="H476" s="66">
        <f t="shared" si="266"/>
        <v>0</v>
      </c>
      <c r="I476" s="66">
        <f t="shared" si="266"/>
        <v>0</v>
      </c>
      <c r="J476" s="97"/>
    </row>
    <row r="477" spans="1:10" x14ac:dyDescent="0.25">
      <c r="A477" s="95"/>
      <c r="B477" s="98"/>
      <c r="C477" s="9">
        <v>2014</v>
      </c>
      <c r="D477" s="22">
        <f>SUM(E477+F477+G477+H477+I477)</f>
        <v>7.4999999999999997E-2</v>
      </c>
      <c r="E477" s="18">
        <v>7.4999999999999997E-2</v>
      </c>
      <c r="F477" s="10"/>
      <c r="G477" s="10"/>
      <c r="H477" s="10"/>
      <c r="I477" s="10"/>
      <c r="J477" s="108"/>
    </row>
    <row r="478" spans="1:10" x14ac:dyDescent="0.25">
      <c r="A478" s="94" t="s">
        <v>598</v>
      </c>
      <c r="B478" s="97" t="s">
        <v>203</v>
      </c>
      <c r="C478" s="5" t="s">
        <v>19</v>
      </c>
      <c r="D478" s="66">
        <f t="shared" ref="D478:I478" si="267">SUM(D479)</f>
        <v>0.1</v>
      </c>
      <c r="E478" s="66">
        <f t="shared" si="267"/>
        <v>0.1</v>
      </c>
      <c r="F478" s="66">
        <f t="shared" si="267"/>
        <v>0</v>
      </c>
      <c r="G478" s="66">
        <f t="shared" si="267"/>
        <v>0</v>
      </c>
      <c r="H478" s="66">
        <f t="shared" si="267"/>
        <v>0</v>
      </c>
      <c r="I478" s="66">
        <f t="shared" si="267"/>
        <v>0</v>
      </c>
      <c r="J478" s="97"/>
    </row>
    <row r="479" spans="1:10" ht="30" customHeight="1" x14ac:dyDescent="0.25">
      <c r="A479" s="95"/>
      <c r="B479" s="98"/>
      <c r="C479" s="9">
        <v>2014</v>
      </c>
      <c r="D479" s="22">
        <f>SUM(E479+F479+G479+H479+I479)</f>
        <v>0.1</v>
      </c>
      <c r="E479" s="43">
        <v>0.1</v>
      </c>
      <c r="F479" s="43"/>
      <c r="G479" s="43"/>
      <c r="H479" s="43"/>
      <c r="I479" s="43"/>
      <c r="J479" s="108"/>
    </row>
    <row r="480" spans="1:10" x14ac:dyDescent="0.25">
      <c r="A480" s="94" t="s">
        <v>599</v>
      </c>
      <c r="B480" s="97" t="s">
        <v>204</v>
      </c>
      <c r="C480" s="5" t="s">
        <v>19</v>
      </c>
      <c r="D480" s="66">
        <f t="shared" ref="D480:I480" si="268">SUM(D481)</f>
        <v>0.03</v>
      </c>
      <c r="E480" s="66">
        <f t="shared" si="268"/>
        <v>0.03</v>
      </c>
      <c r="F480" s="66">
        <f t="shared" si="268"/>
        <v>0</v>
      </c>
      <c r="G480" s="66">
        <f t="shared" si="268"/>
        <v>0</v>
      </c>
      <c r="H480" s="66">
        <f t="shared" si="268"/>
        <v>0</v>
      </c>
      <c r="I480" s="66">
        <f t="shared" si="268"/>
        <v>0</v>
      </c>
      <c r="J480" s="97"/>
    </row>
    <row r="481" spans="1:10" x14ac:dyDescent="0.25">
      <c r="A481" s="95"/>
      <c r="B481" s="98"/>
      <c r="C481" s="9">
        <v>2014</v>
      </c>
      <c r="D481" s="22">
        <f>SUM(E481+F481+G481+H481+I481)</f>
        <v>0.03</v>
      </c>
      <c r="E481" s="43">
        <v>0.03</v>
      </c>
      <c r="F481" s="43"/>
      <c r="G481" s="43"/>
      <c r="H481" s="43"/>
      <c r="I481" s="43"/>
      <c r="J481" s="108"/>
    </row>
    <row r="482" spans="1:10" x14ac:dyDescent="0.25">
      <c r="A482" s="94" t="s">
        <v>600</v>
      </c>
      <c r="B482" s="97" t="s">
        <v>205</v>
      </c>
      <c r="C482" s="5" t="s">
        <v>19</v>
      </c>
      <c r="D482" s="66">
        <f t="shared" ref="D482:I482" si="269">SUM(D483)</f>
        <v>0.05</v>
      </c>
      <c r="E482" s="66">
        <f t="shared" si="269"/>
        <v>0.05</v>
      </c>
      <c r="F482" s="66">
        <f t="shared" si="269"/>
        <v>0</v>
      </c>
      <c r="G482" s="66">
        <f t="shared" si="269"/>
        <v>0</v>
      </c>
      <c r="H482" s="66">
        <f t="shared" si="269"/>
        <v>0</v>
      </c>
      <c r="I482" s="66">
        <f t="shared" si="269"/>
        <v>0</v>
      </c>
      <c r="J482" s="97"/>
    </row>
    <row r="483" spans="1:10" ht="19.5" customHeight="1" x14ac:dyDescent="0.25">
      <c r="A483" s="95"/>
      <c r="B483" s="98"/>
      <c r="C483" s="9">
        <v>2014</v>
      </c>
      <c r="D483" s="22">
        <f>SUM(E483+F483+G483+H483+I483)</f>
        <v>0.05</v>
      </c>
      <c r="E483" s="18">
        <v>0.05</v>
      </c>
      <c r="F483" s="10"/>
      <c r="G483" s="10"/>
      <c r="H483" s="10"/>
      <c r="I483" s="10"/>
      <c r="J483" s="108"/>
    </row>
    <row r="484" spans="1:10" x14ac:dyDescent="0.25">
      <c r="A484" s="94" t="s">
        <v>601</v>
      </c>
      <c r="B484" s="107" t="s">
        <v>206</v>
      </c>
      <c r="C484" s="5" t="s">
        <v>19</v>
      </c>
      <c r="D484" s="66">
        <f t="shared" ref="D484:I484" si="270">SUM(D485)</f>
        <v>2.5000000000000001E-2</v>
      </c>
      <c r="E484" s="66">
        <f t="shared" si="270"/>
        <v>2.5000000000000001E-2</v>
      </c>
      <c r="F484" s="66">
        <f t="shared" si="270"/>
        <v>0</v>
      </c>
      <c r="G484" s="66">
        <f t="shared" si="270"/>
        <v>0</v>
      </c>
      <c r="H484" s="66">
        <f t="shared" si="270"/>
        <v>0</v>
      </c>
      <c r="I484" s="66">
        <f t="shared" si="270"/>
        <v>0</v>
      </c>
      <c r="J484" s="97"/>
    </row>
    <row r="485" spans="1:10" ht="43.5" customHeight="1" x14ac:dyDescent="0.25">
      <c r="A485" s="95"/>
      <c r="B485" s="98"/>
      <c r="C485" s="9">
        <v>2014</v>
      </c>
      <c r="D485" s="22">
        <f>SUM(E485+F485+G485+H485+I485)</f>
        <v>2.5000000000000001E-2</v>
      </c>
      <c r="E485" s="18">
        <v>2.5000000000000001E-2</v>
      </c>
      <c r="F485" s="10"/>
      <c r="G485" s="10"/>
      <c r="H485" s="10"/>
      <c r="I485" s="10"/>
      <c r="J485" s="108"/>
    </row>
    <row r="486" spans="1:10" x14ac:dyDescent="0.25">
      <c r="A486" s="94" t="s">
        <v>602</v>
      </c>
      <c r="B486" s="97" t="s">
        <v>207</v>
      </c>
      <c r="C486" s="5" t="s">
        <v>19</v>
      </c>
      <c r="D486" s="66">
        <f t="shared" ref="D486:I486" si="271">SUM(D487)</f>
        <v>4.4999999999999998E-2</v>
      </c>
      <c r="E486" s="66">
        <f t="shared" si="271"/>
        <v>4.4999999999999998E-2</v>
      </c>
      <c r="F486" s="66">
        <f t="shared" si="271"/>
        <v>0</v>
      </c>
      <c r="G486" s="66">
        <f t="shared" si="271"/>
        <v>0</v>
      </c>
      <c r="H486" s="66">
        <f t="shared" si="271"/>
        <v>0</v>
      </c>
      <c r="I486" s="66">
        <f t="shared" si="271"/>
        <v>0</v>
      </c>
      <c r="J486" s="97"/>
    </row>
    <row r="487" spans="1:10" x14ac:dyDescent="0.25">
      <c r="A487" s="95"/>
      <c r="B487" s="98"/>
      <c r="C487" s="9">
        <v>2014</v>
      </c>
      <c r="D487" s="22">
        <f>SUM(E487+F487+G487+H487+I487)</f>
        <v>4.4999999999999998E-2</v>
      </c>
      <c r="E487" s="18">
        <v>4.4999999999999998E-2</v>
      </c>
      <c r="F487" s="10"/>
      <c r="G487" s="10"/>
      <c r="H487" s="10"/>
      <c r="I487" s="10"/>
      <c r="J487" s="108"/>
    </row>
    <row r="488" spans="1:10" x14ac:dyDescent="0.25">
      <c r="A488" s="94" t="s">
        <v>603</v>
      </c>
      <c r="B488" s="97" t="s">
        <v>208</v>
      </c>
      <c r="C488" s="5" t="s">
        <v>19</v>
      </c>
      <c r="D488" s="66">
        <f>SUM(D489)</f>
        <v>10</v>
      </c>
      <c r="E488" s="66">
        <f>SUM(E489)</f>
        <v>10</v>
      </c>
      <c r="F488" s="66">
        <f t="shared" ref="F488:I488" si="272">SUM(F489)</f>
        <v>0</v>
      </c>
      <c r="G488" s="66">
        <f t="shared" si="272"/>
        <v>0</v>
      </c>
      <c r="H488" s="66">
        <f t="shared" si="272"/>
        <v>0</v>
      </c>
      <c r="I488" s="66">
        <f t="shared" si="272"/>
        <v>0</v>
      </c>
      <c r="J488" s="97"/>
    </row>
    <row r="489" spans="1:10" ht="20.25" customHeight="1" x14ac:dyDescent="0.25">
      <c r="A489" s="95"/>
      <c r="B489" s="98"/>
      <c r="C489" s="9">
        <v>2014</v>
      </c>
      <c r="D489" s="22">
        <f>SUM(E489+F489+G489+H489+I489)</f>
        <v>10</v>
      </c>
      <c r="E489" s="18">
        <v>10</v>
      </c>
      <c r="F489" s="18"/>
      <c r="G489" s="18"/>
      <c r="H489" s="18"/>
      <c r="I489" s="18">
        <v>0</v>
      </c>
      <c r="J489" s="108"/>
    </row>
    <row r="490" spans="1:10" ht="15" customHeight="1" x14ac:dyDescent="0.25">
      <c r="A490" s="101">
        <v>27</v>
      </c>
      <c r="B490" s="162" t="s">
        <v>212</v>
      </c>
      <c r="C490" s="68" t="s">
        <v>14</v>
      </c>
      <c r="D490" s="42">
        <f>SUM(D491)</f>
        <v>0.85300000000000009</v>
      </c>
      <c r="E490" s="42">
        <f>SUM(E491)</f>
        <v>0.77300000000000002</v>
      </c>
      <c r="F490" s="42">
        <f t="shared" ref="F490:I490" si="273">SUM(F491)</f>
        <v>0.03</v>
      </c>
      <c r="G490" s="42">
        <f t="shared" si="273"/>
        <v>0</v>
      </c>
      <c r="H490" s="42">
        <f t="shared" si="273"/>
        <v>3.0000000000000002E-2</v>
      </c>
      <c r="I490" s="42">
        <f t="shared" si="273"/>
        <v>0.02</v>
      </c>
      <c r="J490" s="107" t="s">
        <v>548</v>
      </c>
    </row>
    <row r="491" spans="1:10" ht="29.25" customHeight="1" x14ac:dyDescent="0.25">
      <c r="A491" s="100"/>
      <c r="B491" s="163"/>
      <c r="C491" s="68">
        <v>2013</v>
      </c>
      <c r="D491" s="42">
        <f>SUM(E491+F491+G491+H491+I491)</f>
        <v>0.85300000000000009</v>
      </c>
      <c r="E491" s="42">
        <f>SUM(E493+E495+E497)</f>
        <v>0.77300000000000002</v>
      </c>
      <c r="F491" s="42">
        <f t="shared" ref="F491:I491" si="274">SUM(F493+F495+F497)</f>
        <v>0.03</v>
      </c>
      <c r="G491" s="42">
        <f t="shared" si="274"/>
        <v>0</v>
      </c>
      <c r="H491" s="42">
        <f t="shared" si="274"/>
        <v>3.0000000000000002E-2</v>
      </c>
      <c r="I491" s="42">
        <f t="shared" si="274"/>
        <v>0.02</v>
      </c>
      <c r="J491" s="98"/>
    </row>
    <row r="492" spans="1:10" ht="15" customHeight="1" x14ac:dyDescent="0.25">
      <c r="A492" s="101" t="s">
        <v>317</v>
      </c>
      <c r="B492" s="97" t="s">
        <v>214</v>
      </c>
      <c r="C492" s="16" t="s">
        <v>19</v>
      </c>
      <c r="D492" s="66">
        <f>SUM(D493)</f>
        <v>0.125</v>
      </c>
      <c r="E492" s="66">
        <f>SUM(E493)</f>
        <v>0.05</v>
      </c>
      <c r="F492" s="66">
        <f t="shared" ref="F492:I492" si="275">SUM(F493)</f>
        <v>0.03</v>
      </c>
      <c r="G492" s="66">
        <f t="shared" si="275"/>
        <v>0</v>
      </c>
      <c r="H492" s="66">
        <f t="shared" si="275"/>
        <v>2.5000000000000001E-2</v>
      </c>
      <c r="I492" s="66">
        <f t="shared" si="275"/>
        <v>0.02</v>
      </c>
      <c r="J492" s="97" t="s">
        <v>215</v>
      </c>
    </row>
    <row r="493" spans="1:10" ht="216.75" customHeight="1" x14ac:dyDescent="0.25">
      <c r="A493" s="100"/>
      <c r="B493" s="108"/>
      <c r="C493" s="9">
        <v>2013</v>
      </c>
      <c r="D493" s="22">
        <f>SUM(E493+F493+G493+H493+I493)</f>
        <v>0.125</v>
      </c>
      <c r="E493" s="22">
        <v>0.05</v>
      </c>
      <c r="F493" s="18">
        <v>0.03</v>
      </c>
      <c r="G493" s="18"/>
      <c r="H493" s="18">
        <v>2.5000000000000001E-2</v>
      </c>
      <c r="I493" s="18">
        <v>0.02</v>
      </c>
      <c r="J493" s="108"/>
    </row>
    <row r="494" spans="1:10" ht="15" customHeight="1" x14ac:dyDescent="0.25">
      <c r="A494" s="101" t="s">
        <v>319</v>
      </c>
      <c r="B494" s="97" t="s">
        <v>218</v>
      </c>
      <c r="C494" s="16" t="s">
        <v>19</v>
      </c>
      <c r="D494" s="66">
        <f>SUM(D495)</f>
        <v>0.72299999999999998</v>
      </c>
      <c r="E494" s="66">
        <f>SUM(E495)</f>
        <v>0.72299999999999998</v>
      </c>
      <c r="F494" s="66">
        <f t="shared" ref="F494:I494" si="276">SUM(F495)</f>
        <v>0</v>
      </c>
      <c r="G494" s="66">
        <f t="shared" si="276"/>
        <v>0</v>
      </c>
      <c r="H494" s="66">
        <f t="shared" si="276"/>
        <v>0</v>
      </c>
      <c r="I494" s="66">
        <f t="shared" si="276"/>
        <v>0</v>
      </c>
      <c r="J494" s="97" t="s">
        <v>219</v>
      </c>
    </row>
    <row r="495" spans="1:10" ht="195.75" customHeight="1" x14ac:dyDescent="0.25">
      <c r="A495" s="100"/>
      <c r="B495" s="108"/>
      <c r="C495" s="9">
        <v>2013</v>
      </c>
      <c r="D495" s="22">
        <f>SUM(E495+F495+G495+H495+I495)</f>
        <v>0.72299999999999998</v>
      </c>
      <c r="E495" s="22">
        <v>0.72299999999999998</v>
      </c>
      <c r="F495" s="10"/>
      <c r="G495" s="10"/>
      <c r="H495" s="10"/>
      <c r="I495" s="14"/>
      <c r="J495" s="108"/>
    </row>
    <row r="496" spans="1:10" ht="15" customHeight="1" x14ac:dyDescent="0.25">
      <c r="A496" s="101" t="s">
        <v>604</v>
      </c>
      <c r="B496" s="97" t="s">
        <v>471</v>
      </c>
      <c r="C496" s="16" t="s">
        <v>19</v>
      </c>
      <c r="D496" s="66">
        <f>SUM(D497)</f>
        <v>5.0000000000000001E-3</v>
      </c>
      <c r="E496" s="66">
        <f>SUM(E497)</f>
        <v>0</v>
      </c>
      <c r="F496" s="66">
        <f t="shared" ref="F496:I496" si="277">SUM(F497)</f>
        <v>0</v>
      </c>
      <c r="G496" s="66">
        <f t="shared" si="277"/>
        <v>0</v>
      </c>
      <c r="H496" s="66">
        <f t="shared" si="277"/>
        <v>5.0000000000000001E-3</v>
      </c>
      <c r="I496" s="66">
        <f t="shared" si="277"/>
        <v>0</v>
      </c>
      <c r="J496" s="97" t="s">
        <v>221</v>
      </c>
    </row>
    <row r="497" spans="1:10" x14ac:dyDescent="0.25">
      <c r="A497" s="100"/>
      <c r="B497" s="108"/>
      <c r="C497" s="9">
        <v>2013</v>
      </c>
      <c r="D497" s="22">
        <f>SUM(E497+F497+G497+H497+I497)</f>
        <v>5.0000000000000001E-3</v>
      </c>
      <c r="E497" s="22"/>
      <c r="F497" s="18"/>
      <c r="G497" s="10"/>
      <c r="H497" s="18">
        <v>5.0000000000000001E-3</v>
      </c>
      <c r="I497" s="22"/>
      <c r="J497" s="108"/>
    </row>
    <row r="498" spans="1:10" x14ac:dyDescent="0.25">
      <c r="A498" s="101">
        <v>28</v>
      </c>
      <c r="B498" s="102" t="s">
        <v>222</v>
      </c>
      <c r="C498" s="25" t="s">
        <v>14</v>
      </c>
      <c r="D498" s="27">
        <f>SUM(D499)</f>
        <v>1.2849999999999999</v>
      </c>
      <c r="E498" s="27">
        <f>SUM(E499)</f>
        <v>1.125</v>
      </c>
      <c r="F498" s="27">
        <f t="shared" ref="F498:I498" si="278">SUM(F499)</f>
        <v>0.11899999999999999</v>
      </c>
      <c r="G498" s="27">
        <f t="shared" si="278"/>
        <v>0</v>
      </c>
      <c r="H498" s="27">
        <f t="shared" si="278"/>
        <v>5.0000000000000001E-3</v>
      </c>
      <c r="I498" s="27">
        <f t="shared" si="278"/>
        <v>3.5999999999999997E-2</v>
      </c>
      <c r="J498" s="104" t="s">
        <v>553</v>
      </c>
    </row>
    <row r="499" spans="1:10" ht="42.75" customHeight="1" x14ac:dyDescent="0.25">
      <c r="A499" s="100"/>
      <c r="B499" s="103"/>
      <c r="C499" s="25">
        <v>2014</v>
      </c>
      <c r="D499" s="27">
        <f>SUM(E499+F499+G499+H499+I499)</f>
        <v>1.2849999999999999</v>
      </c>
      <c r="E499" s="27">
        <f>SUM(E501+E503+E505+E511)</f>
        <v>1.125</v>
      </c>
      <c r="F499" s="27">
        <f>SUM(F501+F503+F505+F511)</f>
        <v>0.11899999999999999</v>
      </c>
      <c r="G499" s="27">
        <f>SUM(G501+G503+G505+G511)</f>
        <v>0</v>
      </c>
      <c r="H499" s="27">
        <f>SUM(H501+H503+H505+H511)</f>
        <v>5.0000000000000001E-3</v>
      </c>
      <c r="I499" s="27">
        <f>SUM(I501+I503+I505+I511)</f>
        <v>3.5999999999999997E-2</v>
      </c>
      <c r="J499" s="105"/>
    </row>
    <row r="500" spans="1:10" x14ac:dyDescent="0.25">
      <c r="A500" s="94" t="s">
        <v>333</v>
      </c>
      <c r="B500" s="97" t="s">
        <v>472</v>
      </c>
      <c r="C500" s="5" t="s">
        <v>19</v>
      </c>
      <c r="D500" s="66">
        <f>SUM(D501)</f>
        <v>0.26999999999999996</v>
      </c>
      <c r="E500" s="66">
        <f>SUM(E501)</f>
        <v>0.115</v>
      </c>
      <c r="F500" s="66">
        <f t="shared" ref="F500:I500" si="279">SUM(F501)</f>
        <v>0.11899999999999999</v>
      </c>
      <c r="G500" s="66">
        <f t="shared" si="279"/>
        <v>0</v>
      </c>
      <c r="H500" s="66">
        <f t="shared" si="279"/>
        <v>0</v>
      </c>
      <c r="I500" s="66">
        <f t="shared" si="279"/>
        <v>3.5999999999999997E-2</v>
      </c>
      <c r="J500" s="97" t="s">
        <v>224</v>
      </c>
    </row>
    <row r="501" spans="1:10" ht="125.25" customHeight="1" x14ac:dyDescent="0.25">
      <c r="A501" s="95"/>
      <c r="B501" s="108"/>
      <c r="C501" s="9">
        <v>2014</v>
      </c>
      <c r="D501" s="22">
        <f>SUM(E501+F501+G501+H501+I501)</f>
        <v>0.26999999999999996</v>
      </c>
      <c r="E501" s="18">
        <v>0.115</v>
      </c>
      <c r="F501" s="18">
        <v>0.11899999999999999</v>
      </c>
      <c r="G501" s="10"/>
      <c r="H501" s="10"/>
      <c r="I501" s="18">
        <v>3.5999999999999997E-2</v>
      </c>
      <c r="J501" s="108"/>
    </row>
    <row r="502" spans="1:10" x14ac:dyDescent="0.25">
      <c r="A502" s="94" t="s">
        <v>335</v>
      </c>
      <c r="B502" s="97" t="s">
        <v>226</v>
      </c>
      <c r="C502" s="5" t="s">
        <v>19</v>
      </c>
      <c r="D502" s="66">
        <f>SUM(D503)</f>
        <v>0.21</v>
      </c>
      <c r="E502" s="66">
        <f>SUM(E503)</f>
        <v>0.21</v>
      </c>
      <c r="F502" s="66">
        <f t="shared" ref="F502:I502" si="280">SUM(F503)</f>
        <v>0</v>
      </c>
      <c r="G502" s="66">
        <f t="shared" si="280"/>
        <v>0</v>
      </c>
      <c r="H502" s="66">
        <f t="shared" si="280"/>
        <v>0</v>
      </c>
      <c r="I502" s="66">
        <f t="shared" si="280"/>
        <v>0</v>
      </c>
      <c r="J502" s="97" t="s">
        <v>227</v>
      </c>
    </row>
    <row r="503" spans="1:10" ht="41.25" customHeight="1" x14ac:dyDescent="0.25">
      <c r="A503" s="95"/>
      <c r="B503" s="108"/>
      <c r="C503" s="9">
        <v>2014</v>
      </c>
      <c r="D503" s="22">
        <f>SUM(E503+F503+G503+H503+I503)</f>
        <v>0.21</v>
      </c>
      <c r="E503" s="18">
        <v>0.21</v>
      </c>
      <c r="F503" s="10"/>
      <c r="G503" s="10"/>
      <c r="H503" s="10"/>
      <c r="I503" s="10"/>
      <c r="J503" s="108"/>
    </row>
    <row r="504" spans="1:10" x14ac:dyDescent="0.25">
      <c r="A504" s="94" t="s">
        <v>546</v>
      </c>
      <c r="B504" s="97" t="s">
        <v>229</v>
      </c>
      <c r="C504" s="5" t="s">
        <v>19</v>
      </c>
      <c r="D504" s="66">
        <f>SUM(D505)</f>
        <v>0.79999999999999993</v>
      </c>
      <c r="E504" s="66">
        <f>SUM(E505)</f>
        <v>0.79999999999999993</v>
      </c>
      <c r="F504" s="66">
        <f t="shared" ref="F504:I504" si="281">SUM(F505)</f>
        <v>0</v>
      </c>
      <c r="G504" s="66">
        <f t="shared" si="281"/>
        <v>0</v>
      </c>
      <c r="H504" s="66">
        <f t="shared" si="281"/>
        <v>0</v>
      </c>
      <c r="I504" s="66">
        <f t="shared" si="281"/>
        <v>0</v>
      </c>
      <c r="J504" s="97"/>
    </row>
    <row r="505" spans="1:10" ht="32.25" customHeight="1" x14ac:dyDescent="0.25">
      <c r="A505" s="95"/>
      <c r="B505" s="108"/>
      <c r="C505" s="9">
        <v>2014</v>
      </c>
      <c r="D505" s="22">
        <f>SUM(E505+F505+G505+H505+I505)</f>
        <v>0.79999999999999993</v>
      </c>
      <c r="E505" s="18">
        <f>SUM(E507+E509)</f>
        <v>0.79999999999999993</v>
      </c>
      <c r="F505" s="18">
        <f t="shared" ref="F505:I505" si="282">SUM(F507+F509)</f>
        <v>0</v>
      </c>
      <c r="G505" s="18">
        <f t="shared" si="282"/>
        <v>0</v>
      </c>
      <c r="H505" s="18">
        <f t="shared" si="282"/>
        <v>0</v>
      </c>
      <c r="I505" s="18">
        <f t="shared" si="282"/>
        <v>0</v>
      </c>
      <c r="J505" s="108"/>
    </row>
    <row r="506" spans="1:10" x14ac:dyDescent="0.25">
      <c r="A506" s="94" t="s">
        <v>605</v>
      </c>
      <c r="B506" s="97" t="s">
        <v>230</v>
      </c>
      <c r="C506" s="5" t="s">
        <v>19</v>
      </c>
      <c r="D506" s="66">
        <f>SUM(D507)</f>
        <v>0.1</v>
      </c>
      <c r="E506" s="66">
        <f>SUM(E507)</f>
        <v>0.1</v>
      </c>
      <c r="F506" s="66">
        <f t="shared" ref="F506:I506" si="283">SUM(F507)</f>
        <v>0</v>
      </c>
      <c r="G506" s="66">
        <f t="shared" si="283"/>
        <v>0</v>
      </c>
      <c r="H506" s="66">
        <f t="shared" si="283"/>
        <v>0</v>
      </c>
      <c r="I506" s="66">
        <f t="shared" si="283"/>
        <v>0</v>
      </c>
      <c r="J506" s="97"/>
    </row>
    <row r="507" spans="1:10" x14ac:dyDescent="0.25">
      <c r="A507" s="95"/>
      <c r="B507" s="108"/>
      <c r="C507" s="9">
        <v>2014</v>
      </c>
      <c r="D507" s="22">
        <f>SUM(E507+F507+G507+H507+I507)</f>
        <v>0.1</v>
      </c>
      <c r="E507" s="18">
        <v>0.1</v>
      </c>
      <c r="F507" s="10"/>
      <c r="G507" s="10"/>
      <c r="H507" s="10"/>
      <c r="I507" s="10"/>
      <c r="J507" s="108"/>
    </row>
    <row r="508" spans="1:10" x14ac:dyDescent="0.25">
      <c r="A508" s="94" t="s">
        <v>606</v>
      </c>
      <c r="B508" s="97" t="s">
        <v>231</v>
      </c>
      <c r="C508" s="5" t="s">
        <v>19</v>
      </c>
      <c r="D508" s="66">
        <f t="shared" ref="D508:I508" si="284">SUM(D509)</f>
        <v>0.7</v>
      </c>
      <c r="E508" s="66">
        <f t="shared" si="284"/>
        <v>0.7</v>
      </c>
      <c r="F508" s="66">
        <f t="shared" si="284"/>
        <v>0</v>
      </c>
      <c r="G508" s="66">
        <f t="shared" si="284"/>
        <v>0</v>
      </c>
      <c r="H508" s="66">
        <f t="shared" si="284"/>
        <v>0</v>
      </c>
      <c r="I508" s="66">
        <f t="shared" si="284"/>
        <v>0</v>
      </c>
      <c r="J508" s="55"/>
    </row>
    <row r="509" spans="1:10" ht="19.5" customHeight="1" x14ac:dyDescent="0.25">
      <c r="A509" s="95"/>
      <c r="B509" s="108"/>
      <c r="C509" s="9">
        <v>2014</v>
      </c>
      <c r="D509" s="22">
        <f>SUM(E509+F509+G509+H509+I509)</f>
        <v>0.7</v>
      </c>
      <c r="E509" s="18">
        <v>0.7</v>
      </c>
      <c r="F509" s="10"/>
      <c r="G509" s="10"/>
      <c r="H509" s="10"/>
      <c r="I509" s="10"/>
      <c r="J509" s="55"/>
    </row>
    <row r="510" spans="1:10" x14ac:dyDescent="0.25">
      <c r="A510" s="94" t="s">
        <v>547</v>
      </c>
      <c r="B510" s="97" t="s">
        <v>473</v>
      </c>
      <c r="C510" s="5" t="s">
        <v>19</v>
      </c>
      <c r="D510" s="66">
        <f t="shared" ref="D510:I510" si="285">SUM(D511)</f>
        <v>5.0000000000000001E-3</v>
      </c>
      <c r="E510" s="66">
        <f t="shared" si="285"/>
        <v>0</v>
      </c>
      <c r="F510" s="66">
        <f t="shared" si="285"/>
        <v>0</v>
      </c>
      <c r="G510" s="66">
        <f t="shared" si="285"/>
        <v>0</v>
      </c>
      <c r="H510" s="66">
        <f t="shared" si="285"/>
        <v>5.0000000000000001E-3</v>
      </c>
      <c r="I510" s="66">
        <f t="shared" si="285"/>
        <v>0</v>
      </c>
      <c r="J510" s="97"/>
    </row>
    <row r="511" spans="1:10" x14ac:dyDescent="0.25">
      <c r="A511" s="95"/>
      <c r="B511" s="108"/>
      <c r="C511" s="9">
        <v>2014</v>
      </c>
      <c r="D511" s="22">
        <f>SUM(E511+F511+G511+H511+I511)</f>
        <v>5.0000000000000001E-3</v>
      </c>
      <c r="E511" s="10"/>
      <c r="F511" s="10"/>
      <c r="G511" s="10"/>
      <c r="H511" s="18">
        <v>5.0000000000000001E-3</v>
      </c>
      <c r="I511" s="10"/>
      <c r="J511" s="108"/>
    </row>
    <row r="512" spans="1:10" x14ac:dyDescent="0.25">
      <c r="A512" s="101">
        <v>29</v>
      </c>
      <c r="B512" s="162" t="s">
        <v>233</v>
      </c>
      <c r="C512" s="68" t="s">
        <v>14</v>
      </c>
      <c r="D512" s="42">
        <f>SUM(D513)</f>
        <v>0.18099999999999999</v>
      </c>
      <c r="E512" s="42">
        <f>SUM(E513)</f>
        <v>0.18099999999999999</v>
      </c>
      <c r="F512" s="42">
        <f t="shared" ref="F512:I512" si="286">SUM(F513)</f>
        <v>0</v>
      </c>
      <c r="G512" s="42">
        <f t="shared" si="286"/>
        <v>0</v>
      </c>
      <c r="H512" s="42">
        <f t="shared" si="286"/>
        <v>0</v>
      </c>
      <c r="I512" s="42">
        <f t="shared" si="286"/>
        <v>0</v>
      </c>
      <c r="J512" s="164" t="s">
        <v>548</v>
      </c>
    </row>
    <row r="513" spans="1:10" ht="102" customHeight="1" x14ac:dyDescent="0.25">
      <c r="A513" s="100"/>
      <c r="B513" s="163"/>
      <c r="C513" s="68">
        <v>2013</v>
      </c>
      <c r="D513" s="42">
        <f>SUM(E513+F513+G513+H513+I513)</f>
        <v>0.18099999999999999</v>
      </c>
      <c r="E513" s="42">
        <f>SUM(E515+E517+E519+E521+E523+E525+E527+E529+E531+E533)</f>
        <v>0.18099999999999999</v>
      </c>
      <c r="F513" s="42">
        <f>SUM(F515+F517+F519+F521+F523+F525+F527+F529+F531+F533)</f>
        <v>0</v>
      </c>
      <c r="G513" s="42">
        <f>SUM(G515+G517+G519+G521+G523+G525+G527+G529+G531+G533)</f>
        <v>0</v>
      </c>
      <c r="H513" s="42">
        <f>SUM(H515+H517+H519+H521+H523+H525+H527+H529+H531+H533)</f>
        <v>0</v>
      </c>
      <c r="I513" s="42">
        <f>SUM(I515+I517+I519+I521+I523+I525+I527+I529+I531+I533)</f>
        <v>0</v>
      </c>
      <c r="J513" s="164"/>
    </row>
    <row r="514" spans="1:10" x14ac:dyDescent="0.25">
      <c r="A514" s="165" t="s">
        <v>338</v>
      </c>
      <c r="B514" s="175" t="s">
        <v>976</v>
      </c>
      <c r="C514" s="16" t="s">
        <v>19</v>
      </c>
      <c r="D514" s="66">
        <f>SUM(D515)</f>
        <v>0.01</v>
      </c>
      <c r="E514" s="66">
        <f>SUM(E515)</f>
        <v>0.01</v>
      </c>
      <c r="F514" s="66">
        <f t="shared" ref="F514:I514" si="287">SUM(F515)</f>
        <v>0</v>
      </c>
      <c r="G514" s="66">
        <f t="shared" si="287"/>
        <v>0</v>
      </c>
      <c r="H514" s="66">
        <f t="shared" si="287"/>
        <v>0</v>
      </c>
      <c r="I514" s="66">
        <f t="shared" si="287"/>
        <v>0</v>
      </c>
      <c r="J514" s="169"/>
    </row>
    <row r="515" spans="1:10" ht="33" customHeight="1" x14ac:dyDescent="0.25">
      <c r="A515" s="166"/>
      <c r="B515" s="174"/>
      <c r="C515" s="9">
        <v>2013</v>
      </c>
      <c r="D515" s="22">
        <f>SUM(E515+F515+G515+H515+I515)</f>
        <v>0.01</v>
      </c>
      <c r="E515" s="44">
        <v>0.01</v>
      </c>
      <c r="F515" s="40"/>
      <c r="G515" s="40"/>
      <c r="H515" s="44"/>
      <c r="I515" s="40"/>
      <c r="J515" s="170"/>
    </row>
    <row r="516" spans="1:10" x14ac:dyDescent="0.25">
      <c r="A516" s="165" t="s">
        <v>340</v>
      </c>
      <c r="B516" s="173" t="s">
        <v>236</v>
      </c>
      <c r="C516" s="16" t="s">
        <v>19</v>
      </c>
      <c r="D516" s="66">
        <f>SUM(D517)</f>
        <v>0.04</v>
      </c>
      <c r="E516" s="66">
        <f>SUM(E517)</f>
        <v>0.04</v>
      </c>
      <c r="F516" s="66">
        <f t="shared" ref="F516:I516" si="288">SUM(F517)</f>
        <v>0</v>
      </c>
      <c r="G516" s="66">
        <f t="shared" si="288"/>
        <v>0</v>
      </c>
      <c r="H516" s="66">
        <f t="shared" si="288"/>
        <v>0</v>
      </c>
      <c r="I516" s="66">
        <f t="shared" si="288"/>
        <v>0</v>
      </c>
      <c r="J516" s="169"/>
    </row>
    <row r="517" spans="1:10" ht="132" customHeight="1" x14ac:dyDescent="0.25">
      <c r="A517" s="166"/>
      <c r="B517" s="174"/>
      <c r="C517" s="9">
        <v>2013</v>
      </c>
      <c r="D517" s="22">
        <f>SUM(E517+F517+G517+H517+I517)</f>
        <v>0.04</v>
      </c>
      <c r="E517" s="44">
        <v>0.04</v>
      </c>
      <c r="F517" s="40"/>
      <c r="G517" s="40"/>
      <c r="H517" s="44"/>
      <c r="I517" s="40"/>
      <c r="J517" s="170"/>
    </row>
    <row r="518" spans="1:10" x14ac:dyDescent="0.25">
      <c r="A518" s="165" t="s">
        <v>607</v>
      </c>
      <c r="B518" s="173" t="s">
        <v>975</v>
      </c>
      <c r="C518" s="16" t="s">
        <v>19</v>
      </c>
      <c r="D518" s="66">
        <f>SUM(D519)</f>
        <v>0.01</v>
      </c>
      <c r="E518" s="66">
        <f>SUM(E519)</f>
        <v>0.01</v>
      </c>
      <c r="F518" s="66">
        <f t="shared" ref="F518:I518" si="289">SUM(F519)</f>
        <v>0</v>
      </c>
      <c r="G518" s="66">
        <f t="shared" si="289"/>
        <v>0</v>
      </c>
      <c r="H518" s="66">
        <f t="shared" si="289"/>
        <v>0</v>
      </c>
      <c r="I518" s="66">
        <f t="shared" si="289"/>
        <v>0</v>
      </c>
      <c r="J518" s="169"/>
    </row>
    <row r="519" spans="1:10" ht="98.25" customHeight="1" x14ac:dyDescent="0.25">
      <c r="A519" s="166"/>
      <c r="B519" s="174"/>
      <c r="C519" s="9">
        <v>2013</v>
      </c>
      <c r="D519" s="22">
        <f>SUM(E519+F519+G519+H519+I519)</f>
        <v>0.01</v>
      </c>
      <c r="E519" s="44">
        <v>0.01</v>
      </c>
      <c r="F519" s="40"/>
      <c r="G519" s="40"/>
      <c r="H519" s="44"/>
      <c r="I519" s="40"/>
      <c r="J519" s="170"/>
    </row>
    <row r="520" spans="1:10" x14ac:dyDescent="0.25">
      <c r="A520" s="165" t="s">
        <v>608</v>
      </c>
      <c r="B520" s="167" t="s">
        <v>474</v>
      </c>
      <c r="C520" s="16" t="s">
        <v>19</v>
      </c>
      <c r="D520" s="66">
        <f>SUM(D521)</f>
        <v>0.05</v>
      </c>
      <c r="E520" s="66">
        <f>SUM(E521)</f>
        <v>0.05</v>
      </c>
      <c r="F520" s="66">
        <f t="shared" ref="F520:I520" si="290">SUM(F521)</f>
        <v>0</v>
      </c>
      <c r="G520" s="66">
        <f t="shared" si="290"/>
        <v>0</v>
      </c>
      <c r="H520" s="66">
        <f t="shared" si="290"/>
        <v>0</v>
      </c>
      <c r="I520" s="66">
        <f t="shared" si="290"/>
        <v>0</v>
      </c>
      <c r="J520" s="169"/>
    </row>
    <row r="521" spans="1:10" ht="86.25" customHeight="1" x14ac:dyDescent="0.25">
      <c r="A521" s="166"/>
      <c r="B521" s="168"/>
      <c r="C521" s="9">
        <v>2013</v>
      </c>
      <c r="D521" s="22">
        <f>SUM(E521+F521+G521+H521+I521)</f>
        <v>0.05</v>
      </c>
      <c r="E521" s="44">
        <v>0.05</v>
      </c>
      <c r="F521" s="40"/>
      <c r="G521" s="40"/>
      <c r="H521" s="44"/>
      <c r="I521" s="40"/>
      <c r="J521" s="170"/>
    </row>
    <row r="522" spans="1:10" x14ac:dyDescent="0.25">
      <c r="A522" s="165" t="s">
        <v>609</v>
      </c>
      <c r="B522" s="167" t="s">
        <v>238</v>
      </c>
      <c r="C522" s="16" t="s">
        <v>19</v>
      </c>
      <c r="D522" s="66">
        <f>SUM(D523)</f>
        <v>1.4999999999999999E-2</v>
      </c>
      <c r="E522" s="66">
        <f>SUM(E523)</f>
        <v>1.4999999999999999E-2</v>
      </c>
      <c r="F522" s="66">
        <f t="shared" ref="F522:I522" si="291">SUM(F523)</f>
        <v>0</v>
      </c>
      <c r="G522" s="66">
        <f t="shared" si="291"/>
        <v>0</v>
      </c>
      <c r="H522" s="66">
        <f t="shared" si="291"/>
        <v>0</v>
      </c>
      <c r="I522" s="66">
        <f t="shared" si="291"/>
        <v>0</v>
      </c>
      <c r="J522" s="169"/>
    </row>
    <row r="523" spans="1:10" ht="134.25" customHeight="1" x14ac:dyDescent="0.25">
      <c r="A523" s="166"/>
      <c r="B523" s="168"/>
      <c r="C523" s="9">
        <v>2013</v>
      </c>
      <c r="D523" s="22">
        <f>SUM(E523+F523+G523+H523+I523)</f>
        <v>1.4999999999999999E-2</v>
      </c>
      <c r="E523" s="44">
        <v>1.4999999999999999E-2</v>
      </c>
      <c r="F523" s="40"/>
      <c r="G523" s="40"/>
      <c r="H523" s="44"/>
      <c r="I523" s="40"/>
      <c r="J523" s="170"/>
    </row>
    <row r="524" spans="1:10" x14ac:dyDescent="0.25">
      <c r="A524" s="165" t="s">
        <v>610</v>
      </c>
      <c r="B524" s="167" t="s">
        <v>239</v>
      </c>
      <c r="C524" s="16" t="s">
        <v>19</v>
      </c>
      <c r="D524" s="66">
        <f>SUM(D525)</f>
        <v>0.01</v>
      </c>
      <c r="E524" s="66">
        <f>SUM(E525)</f>
        <v>0.01</v>
      </c>
      <c r="F524" s="66">
        <f t="shared" ref="F524:I524" si="292">SUM(F525)</f>
        <v>0</v>
      </c>
      <c r="G524" s="66">
        <f t="shared" si="292"/>
        <v>0</v>
      </c>
      <c r="H524" s="66">
        <f t="shared" si="292"/>
        <v>0</v>
      </c>
      <c r="I524" s="66">
        <f t="shared" si="292"/>
        <v>0</v>
      </c>
      <c r="J524" s="169"/>
    </row>
    <row r="525" spans="1:10" ht="63" customHeight="1" x14ac:dyDescent="0.25">
      <c r="A525" s="166"/>
      <c r="B525" s="168"/>
      <c r="C525" s="9">
        <v>2013</v>
      </c>
      <c r="D525" s="22">
        <f>SUM(E525+F525+G525+H525+I525)</f>
        <v>0.01</v>
      </c>
      <c r="E525" s="44">
        <v>0.01</v>
      </c>
      <c r="F525" s="40"/>
      <c r="G525" s="40"/>
      <c r="H525" s="44"/>
      <c r="I525" s="40"/>
      <c r="J525" s="170"/>
    </row>
    <row r="526" spans="1:10" x14ac:dyDescent="0.25">
      <c r="A526" s="165" t="s">
        <v>611</v>
      </c>
      <c r="B526" s="167" t="s">
        <v>475</v>
      </c>
      <c r="C526" s="16" t="s">
        <v>19</v>
      </c>
      <c r="D526" s="66">
        <f>SUM(D527)</f>
        <v>1E-3</v>
      </c>
      <c r="E526" s="66">
        <f t="shared" ref="E526:I526" si="293">SUM(E527)</f>
        <v>1E-3</v>
      </c>
      <c r="F526" s="66">
        <f t="shared" si="293"/>
        <v>0</v>
      </c>
      <c r="G526" s="66">
        <f t="shared" si="293"/>
        <v>0</v>
      </c>
      <c r="H526" s="66">
        <f t="shared" si="293"/>
        <v>0</v>
      </c>
      <c r="I526" s="66">
        <f t="shared" si="293"/>
        <v>0</v>
      </c>
      <c r="J526" s="169"/>
    </row>
    <row r="527" spans="1:10" x14ac:dyDescent="0.25">
      <c r="A527" s="166"/>
      <c r="B527" s="168"/>
      <c r="C527" s="9">
        <v>2013</v>
      </c>
      <c r="D527" s="22">
        <f>SUM(E527+F527+G527+H527+I527)</f>
        <v>1E-3</v>
      </c>
      <c r="E527" s="44">
        <v>1E-3</v>
      </c>
      <c r="F527" s="40"/>
      <c r="G527" s="40"/>
      <c r="H527" s="44"/>
      <c r="I527" s="40"/>
      <c r="J527" s="170"/>
    </row>
    <row r="528" spans="1:10" x14ac:dyDescent="0.25">
      <c r="A528" s="165" t="s">
        <v>612</v>
      </c>
      <c r="B528" s="167" t="s">
        <v>476</v>
      </c>
      <c r="C528" s="16" t="s">
        <v>19</v>
      </c>
      <c r="D528" s="66">
        <f>SUM(D529)</f>
        <v>0.02</v>
      </c>
      <c r="E528" s="66">
        <f t="shared" ref="E528:I528" si="294">SUM(E529)</f>
        <v>0.02</v>
      </c>
      <c r="F528" s="66">
        <f t="shared" si="294"/>
        <v>0</v>
      </c>
      <c r="G528" s="66">
        <f t="shared" si="294"/>
        <v>0</v>
      </c>
      <c r="H528" s="66">
        <f t="shared" si="294"/>
        <v>0</v>
      </c>
      <c r="I528" s="66">
        <f t="shared" si="294"/>
        <v>0</v>
      </c>
      <c r="J528" s="184"/>
    </row>
    <row r="529" spans="1:10" ht="30" customHeight="1" x14ac:dyDescent="0.25">
      <c r="A529" s="166"/>
      <c r="B529" s="168"/>
      <c r="C529" s="9">
        <v>2013</v>
      </c>
      <c r="D529" s="22">
        <f>SUM(E529+F529+G529+H529+I529)</f>
        <v>0.02</v>
      </c>
      <c r="E529" s="44">
        <v>0.02</v>
      </c>
      <c r="F529" s="40"/>
      <c r="G529" s="40"/>
      <c r="H529" s="44"/>
      <c r="I529" s="40"/>
      <c r="J529" s="185"/>
    </row>
    <row r="530" spans="1:10" x14ac:dyDescent="0.25">
      <c r="A530" s="165" t="s">
        <v>613</v>
      </c>
      <c r="B530" s="167" t="s">
        <v>978</v>
      </c>
      <c r="C530" s="16" t="s">
        <v>19</v>
      </c>
      <c r="D530" s="66">
        <f>SUM(D531)</f>
        <v>0.01</v>
      </c>
      <c r="E530" s="66">
        <f t="shared" ref="E530:I530" si="295">SUM(E531)</f>
        <v>0.01</v>
      </c>
      <c r="F530" s="66">
        <f t="shared" si="295"/>
        <v>0</v>
      </c>
      <c r="G530" s="66">
        <f t="shared" si="295"/>
        <v>0</v>
      </c>
      <c r="H530" s="66">
        <f t="shared" si="295"/>
        <v>0</v>
      </c>
      <c r="I530" s="66">
        <f t="shared" si="295"/>
        <v>0</v>
      </c>
      <c r="J530" s="169"/>
    </row>
    <row r="531" spans="1:10" ht="30" customHeight="1" x14ac:dyDescent="0.25">
      <c r="A531" s="166"/>
      <c r="B531" s="168"/>
      <c r="C531" s="9">
        <v>2013</v>
      </c>
      <c r="D531" s="22">
        <f>SUM(E531+F531+G531+H531+I531)</f>
        <v>0.01</v>
      </c>
      <c r="E531" s="44">
        <v>0.01</v>
      </c>
      <c r="F531" s="40"/>
      <c r="G531" s="40"/>
      <c r="H531" s="44"/>
      <c r="I531" s="40"/>
      <c r="J531" s="170"/>
    </row>
    <row r="532" spans="1:10" x14ac:dyDescent="0.25">
      <c r="A532" s="165" t="s">
        <v>614</v>
      </c>
      <c r="B532" s="167" t="s">
        <v>977</v>
      </c>
      <c r="C532" s="16" t="s">
        <v>19</v>
      </c>
      <c r="D532" s="66">
        <f>SUM(D533)</f>
        <v>1.4999999999999999E-2</v>
      </c>
      <c r="E532" s="66">
        <f>SUM(E533)</f>
        <v>1.4999999999999999E-2</v>
      </c>
      <c r="F532" s="66">
        <f t="shared" ref="F532:I532" si="296">SUM(F533)</f>
        <v>0</v>
      </c>
      <c r="G532" s="66">
        <f t="shared" si="296"/>
        <v>0</v>
      </c>
      <c r="H532" s="66">
        <f t="shared" si="296"/>
        <v>0</v>
      </c>
      <c r="I532" s="66">
        <f t="shared" si="296"/>
        <v>0</v>
      </c>
      <c r="J532" s="169"/>
    </row>
    <row r="533" spans="1:10" ht="29.25" customHeight="1" x14ac:dyDescent="0.25">
      <c r="A533" s="166"/>
      <c r="B533" s="168"/>
      <c r="C533" s="9">
        <v>2013</v>
      </c>
      <c r="D533" s="22">
        <f>SUM(E533+F533+G533+H533+I533)</f>
        <v>1.4999999999999999E-2</v>
      </c>
      <c r="E533" s="44">
        <v>1.4999999999999999E-2</v>
      </c>
      <c r="F533" s="40"/>
      <c r="G533" s="40"/>
      <c r="H533" s="44"/>
      <c r="I533" s="40"/>
      <c r="J533" s="170"/>
    </row>
    <row r="534" spans="1:10" ht="15" customHeight="1" x14ac:dyDescent="0.25">
      <c r="A534" s="94">
        <v>30</v>
      </c>
      <c r="B534" s="102" t="s">
        <v>543</v>
      </c>
      <c r="C534" s="25" t="s">
        <v>14</v>
      </c>
      <c r="D534" s="27">
        <f>SUM(D535)</f>
        <v>0</v>
      </c>
      <c r="E534" s="27">
        <f>SUM(E535)</f>
        <v>0</v>
      </c>
      <c r="F534" s="27">
        <f t="shared" ref="F534:I534" si="297">SUM(F535)</f>
        <v>0</v>
      </c>
      <c r="G534" s="27">
        <f t="shared" si="297"/>
        <v>0</v>
      </c>
      <c r="H534" s="27">
        <f t="shared" si="297"/>
        <v>0</v>
      </c>
      <c r="I534" s="27">
        <f t="shared" si="297"/>
        <v>0</v>
      </c>
      <c r="J534" s="104" t="s">
        <v>778</v>
      </c>
    </row>
    <row r="535" spans="1:10" ht="85.5" customHeight="1" x14ac:dyDescent="0.25">
      <c r="A535" s="95"/>
      <c r="B535" s="103"/>
      <c r="C535" s="25">
        <v>2014</v>
      </c>
      <c r="D535" s="27">
        <f>SUM(E535+F535+G535+H535+I535)</f>
        <v>0</v>
      </c>
      <c r="E535" s="27">
        <f>SUM(E537+E539+E541)</f>
        <v>0</v>
      </c>
      <c r="F535" s="27">
        <f>SUM(F537+F539+F541)</f>
        <v>0</v>
      </c>
      <c r="G535" s="27">
        <f>SUM(G537+G539+G541)</f>
        <v>0</v>
      </c>
      <c r="H535" s="27">
        <f>SUM(H537+H539+H541)</f>
        <v>0</v>
      </c>
      <c r="I535" s="27">
        <f>SUM(I537+I539+I541)</f>
        <v>0</v>
      </c>
      <c r="J535" s="105"/>
    </row>
    <row r="536" spans="1:10" x14ac:dyDescent="0.25">
      <c r="A536" s="94" t="s">
        <v>350</v>
      </c>
      <c r="B536" s="97" t="s">
        <v>979</v>
      </c>
      <c r="C536" s="5" t="s">
        <v>19</v>
      </c>
      <c r="D536" s="66">
        <f>SUM(D537)</f>
        <v>0</v>
      </c>
      <c r="E536" s="66">
        <f>SUM(E537)</f>
        <v>0</v>
      </c>
      <c r="F536" s="66">
        <f t="shared" ref="F536" si="298">SUM(F537)</f>
        <v>0</v>
      </c>
      <c r="G536" s="66">
        <f t="shared" ref="G536" si="299">SUM(G537)</f>
        <v>0</v>
      </c>
      <c r="H536" s="66">
        <f t="shared" ref="H536" si="300">SUM(H537)</f>
        <v>0</v>
      </c>
      <c r="I536" s="66">
        <f t="shared" ref="I536" si="301">SUM(I537)</f>
        <v>0</v>
      </c>
      <c r="J536" s="97"/>
    </row>
    <row r="537" spans="1:10" ht="32.25" customHeight="1" x14ac:dyDescent="0.25">
      <c r="A537" s="95"/>
      <c r="B537" s="108"/>
      <c r="C537" s="9">
        <v>2014</v>
      </c>
      <c r="D537" s="22">
        <f>SUM(E537+F537+G537+H537+I537)</f>
        <v>0</v>
      </c>
      <c r="E537" s="18">
        <v>0</v>
      </c>
      <c r="F537" s="18"/>
      <c r="G537" s="18"/>
      <c r="H537" s="18"/>
      <c r="I537" s="18"/>
      <c r="J537" s="108"/>
    </row>
    <row r="538" spans="1:10" x14ac:dyDescent="0.25">
      <c r="A538" s="94" t="s">
        <v>352</v>
      </c>
      <c r="B538" s="97" t="s">
        <v>980</v>
      </c>
      <c r="C538" s="5" t="s">
        <v>19</v>
      </c>
      <c r="D538" s="66">
        <f>SUM(D539)</f>
        <v>0</v>
      </c>
      <c r="E538" s="66">
        <f>SUM(E539)</f>
        <v>0</v>
      </c>
      <c r="F538" s="66">
        <f t="shared" ref="F538" si="302">SUM(F539)</f>
        <v>0</v>
      </c>
      <c r="G538" s="66">
        <f t="shared" ref="G538" si="303">SUM(G539)</f>
        <v>0</v>
      </c>
      <c r="H538" s="66">
        <f t="shared" ref="H538" si="304">SUM(H539)</f>
        <v>0</v>
      </c>
      <c r="I538" s="66">
        <f t="shared" ref="I538" si="305">SUM(I539)</f>
        <v>0</v>
      </c>
      <c r="J538" s="97"/>
    </row>
    <row r="539" spans="1:10" ht="30.75" customHeight="1" x14ac:dyDescent="0.25">
      <c r="A539" s="95"/>
      <c r="B539" s="108"/>
      <c r="C539" s="9">
        <v>2014</v>
      </c>
      <c r="D539" s="22">
        <f t="shared" ref="D539" si="306">SUM(E539+F539+G539+H539+I539)</f>
        <v>0</v>
      </c>
      <c r="E539" s="18">
        <v>0</v>
      </c>
      <c r="F539" s="18"/>
      <c r="G539" s="18"/>
      <c r="H539" s="18"/>
      <c r="I539" s="18"/>
      <c r="J539" s="108"/>
    </row>
    <row r="540" spans="1:10" x14ac:dyDescent="0.25">
      <c r="A540" s="94" t="s">
        <v>354</v>
      </c>
      <c r="B540" s="97" t="s">
        <v>981</v>
      </c>
      <c r="C540" s="5" t="s">
        <v>19</v>
      </c>
      <c r="D540" s="66">
        <f>SUM(D541)</f>
        <v>0</v>
      </c>
      <c r="E540" s="66">
        <f>SUM(E541)</f>
        <v>0</v>
      </c>
      <c r="F540" s="66">
        <f t="shared" ref="F540:I540" si="307">SUM(F541)</f>
        <v>0</v>
      </c>
      <c r="G540" s="66">
        <f t="shared" si="307"/>
        <v>0</v>
      </c>
      <c r="H540" s="66">
        <f t="shared" si="307"/>
        <v>0</v>
      </c>
      <c r="I540" s="66">
        <f t="shared" si="307"/>
        <v>0</v>
      </c>
      <c r="J540" s="97"/>
    </row>
    <row r="541" spans="1:10" ht="31.5" customHeight="1" x14ac:dyDescent="0.25">
      <c r="A541" s="95"/>
      <c r="B541" s="108"/>
      <c r="C541" s="9">
        <v>2014</v>
      </c>
      <c r="D541" s="22">
        <f t="shared" ref="D541" si="308">SUM(E541+F541+G541+H541+I541)</f>
        <v>0</v>
      </c>
      <c r="E541" s="18">
        <v>0</v>
      </c>
      <c r="F541" s="18"/>
      <c r="G541" s="18"/>
      <c r="H541" s="18"/>
      <c r="I541" s="18"/>
      <c r="J541" s="108"/>
    </row>
    <row r="542" spans="1:10" ht="15" customHeight="1" x14ac:dyDescent="0.25">
      <c r="A542" s="94">
        <v>31</v>
      </c>
      <c r="B542" s="162" t="s">
        <v>560</v>
      </c>
      <c r="C542" s="68" t="s">
        <v>14</v>
      </c>
      <c r="D542" s="59">
        <f>SUM(D543)</f>
        <v>163.59700000000001</v>
      </c>
      <c r="E542" s="59">
        <f t="shared" ref="E542" si="309">SUM(E543)</f>
        <v>5.9749999999999996</v>
      </c>
      <c r="F542" s="59">
        <f t="shared" ref="F542" si="310">SUM(F543)</f>
        <v>105.729</v>
      </c>
      <c r="G542" s="59">
        <f t="shared" ref="G542" si="311">SUM(G543)</f>
        <v>0</v>
      </c>
      <c r="H542" s="59">
        <f t="shared" ref="H542" si="312">SUM(H543)</f>
        <v>20.568999999999999</v>
      </c>
      <c r="I542" s="59">
        <f t="shared" ref="I542" si="313">SUM(I543)</f>
        <v>31.324000000000002</v>
      </c>
      <c r="J542" s="101"/>
    </row>
    <row r="543" spans="1:10" ht="55.5" customHeight="1" x14ac:dyDescent="0.25">
      <c r="A543" s="96"/>
      <c r="B543" s="207"/>
      <c r="C543" s="68">
        <v>2015</v>
      </c>
      <c r="D543" s="59">
        <f>SUM(E543:I543)</f>
        <v>163.59700000000001</v>
      </c>
      <c r="E543" s="22">
        <v>5.9749999999999996</v>
      </c>
      <c r="F543" s="22">
        <v>105.729</v>
      </c>
      <c r="G543" s="22">
        <v>0</v>
      </c>
      <c r="H543" s="22">
        <v>20.568999999999999</v>
      </c>
      <c r="I543" s="22">
        <v>31.324000000000002</v>
      </c>
      <c r="J543" s="127"/>
    </row>
    <row r="544" spans="1:10" ht="16.5" customHeight="1" x14ac:dyDescent="0.25">
      <c r="A544" s="94">
        <v>32</v>
      </c>
      <c r="B544" s="208" t="s">
        <v>562</v>
      </c>
      <c r="C544" s="68" t="s">
        <v>14</v>
      </c>
      <c r="D544" s="59">
        <f>SUM(D545)</f>
        <v>8.657</v>
      </c>
      <c r="E544" s="59">
        <f t="shared" ref="E544" si="314">SUM(E545)</f>
        <v>0.21199999999999999</v>
      </c>
      <c r="F544" s="59">
        <f t="shared" ref="F544" si="315">SUM(F545)</f>
        <v>0</v>
      </c>
      <c r="G544" s="59">
        <f t="shared" ref="G544" si="316">SUM(G545)</f>
        <v>0</v>
      </c>
      <c r="H544" s="59">
        <f t="shared" ref="H544" si="317">SUM(H545)</f>
        <v>0</v>
      </c>
      <c r="I544" s="59">
        <f t="shared" ref="I544" si="318">SUM(I545)</f>
        <v>8.4450000000000003</v>
      </c>
      <c r="J544" s="101"/>
    </row>
    <row r="545" spans="1:10" ht="42" customHeight="1" x14ac:dyDescent="0.25">
      <c r="A545" s="121"/>
      <c r="B545" s="207"/>
      <c r="C545" s="68">
        <v>2015</v>
      </c>
      <c r="D545" s="59">
        <f>SUM(E545:I545)</f>
        <v>8.657</v>
      </c>
      <c r="E545" s="22">
        <v>0.21199999999999999</v>
      </c>
      <c r="F545" s="22"/>
      <c r="G545" s="22"/>
      <c r="H545" s="22"/>
      <c r="I545" s="22">
        <v>8.4450000000000003</v>
      </c>
      <c r="J545" s="87"/>
    </row>
    <row r="546" spans="1:10" ht="17.25" customHeight="1" x14ac:dyDescent="0.25">
      <c r="A546" s="120">
        <v>33</v>
      </c>
      <c r="B546" s="208" t="s">
        <v>563</v>
      </c>
      <c r="C546" s="68" t="s">
        <v>14</v>
      </c>
      <c r="D546" s="59">
        <f>SUM(D547)</f>
        <v>33.914999999999999</v>
      </c>
      <c r="E546" s="59">
        <f t="shared" ref="E546" si="319">SUM(E547)</f>
        <v>0</v>
      </c>
      <c r="F546" s="59">
        <f t="shared" ref="F546" si="320">SUM(F547)</f>
        <v>1.921</v>
      </c>
      <c r="G546" s="59">
        <f t="shared" ref="G546" si="321">SUM(G547)</f>
        <v>1.645</v>
      </c>
      <c r="H546" s="59">
        <f t="shared" ref="H546" si="322">SUM(H547)</f>
        <v>30.349</v>
      </c>
      <c r="I546" s="59">
        <f t="shared" ref="I546" si="323">SUM(I547)</f>
        <v>0</v>
      </c>
      <c r="J546" s="86"/>
    </row>
    <row r="547" spans="1:10" ht="40.5" customHeight="1" x14ac:dyDescent="0.25">
      <c r="A547" s="96"/>
      <c r="B547" s="207"/>
      <c r="C547" s="68">
        <v>2015</v>
      </c>
      <c r="D547" s="59">
        <f>SUM(E547:I547)</f>
        <v>33.914999999999999</v>
      </c>
      <c r="E547" s="22">
        <v>0</v>
      </c>
      <c r="F547" s="22">
        <v>1.921</v>
      </c>
      <c r="G547" s="20">
        <v>1.645</v>
      </c>
      <c r="H547" s="20">
        <v>30.349</v>
      </c>
      <c r="I547" s="22"/>
      <c r="J547" s="87"/>
    </row>
    <row r="548" spans="1:10" ht="19.5" customHeight="1" x14ac:dyDescent="0.25">
      <c r="A548" s="94">
        <v>34</v>
      </c>
      <c r="B548" s="208" t="s">
        <v>561</v>
      </c>
      <c r="C548" s="68" t="s">
        <v>14</v>
      </c>
      <c r="D548" s="59">
        <f>SUM(D549)</f>
        <v>7.8220000000000001</v>
      </c>
      <c r="E548" s="59">
        <f t="shared" ref="E548" si="324">SUM(E549)</f>
        <v>7.8220000000000001</v>
      </c>
      <c r="F548" s="59">
        <f t="shared" ref="F548" si="325">SUM(F549)</f>
        <v>0</v>
      </c>
      <c r="G548" s="59">
        <f t="shared" ref="G548" si="326">SUM(G549)</f>
        <v>0</v>
      </c>
      <c r="H548" s="59">
        <f t="shared" ref="H548" si="327">SUM(H549)</f>
        <v>0</v>
      </c>
      <c r="I548" s="59">
        <f t="shared" ref="I548" si="328">SUM(I549)</f>
        <v>0</v>
      </c>
      <c r="J548" s="86"/>
    </row>
    <row r="549" spans="1:10" ht="37.5" customHeight="1" x14ac:dyDescent="0.25">
      <c r="A549" s="96"/>
      <c r="B549" s="207"/>
      <c r="C549" s="68">
        <v>2015</v>
      </c>
      <c r="D549" s="59">
        <f>SUM(E549:I549)</f>
        <v>7.8220000000000001</v>
      </c>
      <c r="E549" s="22">
        <v>7.8220000000000001</v>
      </c>
      <c r="F549" s="22"/>
      <c r="G549" s="22"/>
      <c r="H549" s="22"/>
      <c r="I549" s="22"/>
      <c r="J549" s="127"/>
    </row>
    <row r="550" spans="1:10" x14ac:dyDescent="0.25">
      <c r="A550" s="94">
        <v>35</v>
      </c>
      <c r="B550" s="163" t="s">
        <v>564</v>
      </c>
      <c r="C550" s="68" t="s">
        <v>14</v>
      </c>
      <c r="D550" s="59">
        <f>SUM(D551)</f>
        <v>217.327</v>
      </c>
      <c r="E550" s="59">
        <f t="shared" ref="E550" si="329">SUM(E551)</f>
        <v>193.428</v>
      </c>
      <c r="F550" s="59">
        <f t="shared" ref="F550" si="330">SUM(F551)</f>
        <v>0</v>
      </c>
      <c r="G550" s="59">
        <f t="shared" ref="G550" si="331">SUM(G551)</f>
        <v>0</v>
      </c>
      <c r="H550" s="59">
        <f t="shared" ref="H550" si="332">SUM(H551)</f>
        <v>22.498999999999999</v>
      </c>
      <c r="I550" s="59">
        <f t="shared" ref="I550" si="333">SUM(I551)</f>
        <v>1.4</v>
      </c>
      <c r="J550" s="101"/>
    </row>
    <row r="551" spans="1:10" ht="43.5" customHeight="1" x14ac:dyDescent="0.25">
      <c r="A551" s="96"/>
      <c r="B551" s="163"/>
      <c r="C551" s="68">
        <v>2015</v>
      </c>
      <c r="D551" s="59">
        <f>SUM(E551:I551)</f>
        <v>217.327</v>
      </c>
      <c r="E551" s="22">
        <v>193.428</v>
      </c>
      <c r="F551" s="22"/>
      <c r="G551" s="22"/>
      <c r="H551" s="22">
        <v>22.498999999999999</v>
      </c>
      <c r="I551" s="22">
        <v>1.4</v>
      </c>
      <c r="J551" s="127"/>
    </row>
    <row r="552" spans="1:10" x14ac:dyDescent="0.25">
      <c r="A552" s="106">
        <v>36</v>
      </c>
      <c r="B552" s="102" t="s">
        <v>240</v>
      </c>
      <c r="C552" s="25" t="s">
        <v>14</v>
      </c>
      <c r="D552" s="27">
        <f t="shared" ref="D552:I552" si="334">SUM(D553+D554+D555)</f>
        <v>266.79300000000001</v>
      </c>
      <c r="E552" s="27">
        <f t="shared" si="334"/>
        <v>0</v>
      </c>
      <c r="F552" s="27">
        <f t="shared" si="334"/>
        <v>73.009999999999991</v>
      </c>
      <c r="G552" s="27">
        <f t="shared" si="334"/>
        <v>1.3000000000000001E-2</v>
      </c>
      <c r="H552" s="27">
        <f t="shared" si="334"/>
        <v>140.76999999999998</v>
      </c>
      <c r="I552" s="27">
        <f t="shared" si="334"/>
        <v>53</v>
      </c>
      <c r="J552" s="126"/>
    </row>
    <row r="553" spans="1:10" x14ac:dyDescent="0.25">
      <c r="A553" s="106"/>
      <c r="B553" s="103"/>
      <c r="C553" s="25">
        <v>2013</v>
      </c>
      <c r="D553" s="27">
        <f>SUM(E553+F553+G553+H553+I553)</f>
        <v>190.81399999999999</v>
      </c>
      <c r="E553" s="27">
        <f>SUM(E557+E589+E649)</f>
        <v>0</v>
      </c>
      <c r="F553" s="27">
        <f t="shared" ref="F553:I553" si="335">SUM(F557+F589+F649)</f>
        <v>27.039999999999996</v>
      </c>
      <c r="G553" s="27">
        <f t="shared" si="335"/>
        <v>4.0000000000000001E-3</v>
      </c>
      <c r="H553" s="27">
        <f t="shared" si="335"/>
        <v>112.77</v>
      </c>
      <c r="I553" s="27">
        <f t="shared" si="335"/>
        <v>51</v>
      </c>
      <c r="J553" s="126"/>
    </row>
    <row r="554" spans="1:10" x14ac:dyDescent="0.25">
      <c r="A554" s="106"/>
      <c r="B554" s="103"/>
      <c r="C554" s="25">
        <v>2014</v>
      </c>
      <c r="D554" s="27">
        <f>SUM(E554+F554+G554+H554+I554)</f>
        <v>21.713999999999999</v>
      </c>
      <c r="E554" s="27">
        <f t="shared" ref="E554:I555" si="336">SUM(E558+E590+E650)</f>
        <v>0</v>
      </c>
      <c r="F554" s="27">
        <f t="shared" si="336"/>
        <v>19.209999999999997</v>
      </c>
      <c r="G554" s="27">
        <f t="shared" si="336"/>
        <v>4.0000000000000001E-3</v>
      </c>
      <c r="H554" s="27">
        <f t="shared" si="336"/>
        <v>1.5</v>
      </c>
      <c r="I554" s="27">
        <f t="shared" si="336"/>
        <v>1</v>
      </c>
      <c r="J554" s="126"/>
    </row>
    <row r="555" spans="1:10" x14ac:dyDescent="0.25">
      <c r="A555" s="106"/>
      <c r="B555" s="176"/>
      <c r="C555" s="25">
        <v>2015</v>
      </c>
      <c r="D555" s="27">
        <f>SUM(E555+F555+G555+H555+I555)</f>
        <v>54.265000000000001</v>
      </c>
      <c r="E555" s="27">
        <f t="shared" si="336"/>
        <v>0</v>
      </c>
      <c r="F555" s="27">
        <f t="shared" si="336"/>
        <v>26.759999999999998</v>
      </c>
      <c r="G555" s="27">
        <f t="shared" si="336"/>
        <v>5.0000000000000001E-3</v>
      </c>
      <c r="H555" s="27">
        <f t="shared" si="336"/>
        <v>26.5</v>
      </c>
      <c r="I555" s="27">
        <f t="shared" si="336"/>
        <v>1</v>
      </c>
      <c r="J555" s="126"/>
    </row>
    <row r="556" spans="1:10" x14ac:dyDescent="0.25">
      <c r="A556" s="177" t="s">
        <v>615</v>
      </c>
      <c r="B556" s="178" t="s">
        <v>242</v>
      </c>
      <c r="C556" s="45" t="s">
        <v>14</v>
      </c>
      <c r="D556" s="46">
        <f t="shared" ref="D556:I556" si="337">SUM(D557+D558+D559)</f>
        <v>42.09</v>
      </c>
      <c r="E556" s="47">
        <f t="shared" si="337"/>
        <v>0</v>
      </c>
      <c r="F556" s="46">
        <f t="shared" si="337"/>
        <v>9.59</v>
      </c>
      <c r="G556" s="46">
        <f t="shared" si="337"/>
        <v>0</v>
      </c>
      <c r="H556" s="46">
        <f t="shared" si="337"/>
        <v>29.5</v>
      </c>
      <c r="I556" s="46">
        <f t="shared" si="337"/>
        <v>3</v>
      </c>
      <c r="J556" s="181"/>
    </row>
    <row r="557" spans="1:10" x14ac:dyDescent="0.25">
      <c r="A557" s="147"/>
      <c r="B557" s="179"/>
      <c r="C557" s="45">
        <v>2013</v>
      </c>
      <c r="D557" s="46">
        <f>SUM(E557+F557+G557+H557+I557)</f>
        <v>5.65</v>
      </c>
      <c r="E557" s="48">
        <f>SUM(E561+E565+E569+E573+E577+E581+E585)</f>
        <v>0</v>
      </c>
      <c r="F557" s="48">
        <f t="shared" ref="F557:I557" si="338">SUM(F561+F565+F569+F573+F577+F581+F585)</f>
        <v>3.15</v>
      </c>
      <c r="G557" s="48">
        <f t="shared" si="338"/>
        <v>0</v>
      </c>
      <c r="H557" s="48">
        <f t="shared" si="338"/>
        <v>1.5</v>
      </c>
      <c r="I557" s="48">
        <f t="shared" si="338"/>
        <v>1</v>
      </c>
      <c r="J557" s="182"/>
    </row>
    <row r="558" spans="1:10" x14ac:dyDescent="0.25">
      <c r="A558" s="147"/>
      <c r="B558" s="179"/>
      <c r="C558" s="45">
        <v>2014</v>
      </c>
      <c r="D558" s="46">
        <f>SUM(E558+F558+G558+H558+I558)</f>
        <v>3.72</v>
      </c>
      <c r="E558" s="48">
        <f t="shared" ref="E558:I559" si="339">SUM(E562+E566+E570+E574+E578+E582+E586)</f>
        <v>0</v>
      </c>
      <c r="F558" s="48">
        <f t="shared" si="339"/>
        <v>1.2200000000000002</v>
      </c>
      <c r="G558" s="48">
        <f t="shared" si="339"/>
        <v>0</v>
      </c>
      <c r="H558" s="48">
        <f t="shared" si="339"/>
        <v>1.5</v>
      </c>
      <c r="I558" s="48">
        <f t="shared" si="339"/>
        <v>1</v>
      </c>
      <c r="J558" s="182"/>
    </row>
    <row r="559" spans="1:10" x14ac:dyDescent="0.25">
      <c r="A559" s="148"/>
      <c r="B559" s="180"/>
      <c r="C559" s="45">
        <v>2015</v>
      </c>
      <c r="D559" s="46">
        <f>SUM(E559+F559+G559+H559+I559)</f>
        <v>32.72</v>
      </c>
      <c r="E559" s="48">
        <f t="shared" si="339"/>
        <v>0</v>
      </c>
      <c r="F559" s="48">
        <f t="shared" si="339"/>
        <v>5.22</v>
      </c>
      <c r="G559" s="48">
        <f t="shared" si="339"/>
        <v>0</v>
      </c>
      <c r="H559" s="48">
        <f t="shared" si="339"/>
        <v>26.5</v>
      </c>
      <c r="I559" s="48">
        <f t="shared" si="339"/>
        <v>1</v>
      </c>
      <c r="J559" s="183"/>
    </row>
    <row r="560" spans="1:10" x14ac:dyDescent="0.25">
      <c r="A560" s="94" t="s">
        <v>616</v>
      </c>
      <c r="B560" s="107" t="s">
        <v>823</v>
      </c>
      <c r="C560" s="16" t="s">
        <v>19</v>
      </c>
      <c r="D560" s="10">
        <f t="shared" ref="D560:I560" si="340">SUM(D561:D563)</f>
        <v>1.5</v>
      </c>
      <c r="E560" s="10">
        <f t="shared" si="340"/>
        <v>0</v>
      </c>
      <c r="F560" s="10">
        <f t="shared" si="340"/>
        <v>1.5</v>
      </c>
      <c r="G560" s="10">
        <f t="shared" si="340"/>
        <v>0</v>
      </c>
      <c r="H560" s="10">
        <f t="shared" si="340"/>
        <v>0</v>
      </c>
      <c r="I560" s="10">
        <f t="shared" si="340"/>
        <v>0</v>
      </c>
      <c r="J560" s="97" t="s">
        <v>243</v>
      </c>
    </row>
    <row r="561" spans="1:10" x14ac:dyDescent="0.25">
      <c r="A561" s="95"/>
      <c r="B561" s="98"/>
      <c r="C561" s="9">
        <v>2013</v>
      </c>
      <c r="D561" s="10">
        <f>SUM(E561:I561)</f>
        <v>0.5</v>
      </c>
      <c r="E561" s="10"/>
      <c r="F561" s="10">
        <v>0.5</v>
      </c>
      <c r="G561" s="10"/>
      <c r="H561" s="10"/>
      <c r="I561" s="10"/>
      <c r="J561" s="108"/>
    </row>
    <row r="562" spans="1:10" x14ac:dyDescent="0.25">
      <c r="A562" s="95"/>
      <c r="B562" s="98"/>
      <c r="C562" s="9">
        <v>2014</v>
      </c>
      <c r="D562" s="10">
        <f>SUM(E562:I562)</f>
        <v>0.5</v>
      </c>
      <c r="E562" s="10"/>
      <c r="F562" s="10">
        <v>0.5</v>
      </c>
      <c r="G562" s="10"/>
      <c r="H562" s="10"/>
      <c r="I562" s="10"/>
      <c r="J562" s="108"/>
    </row>
    <row r="563" spans="1:10" x14ac:dyDescent="0.25">
      <c r="A563" s="96"/>
      <c r="B563" s="99"/>
      <c r="C563" s="9">
        <v>2015</v>
      </c>
      <c r="D563" s="10">
        <f>SUM(E563:I563)</f>
        <v>0.5</v>
      </c>
      <c r="E563" s="10"/>
      <c r="F563" s="10">
        <v>0.5</v>
      </c>
      <c r="G563" s="10"/>
      <c r="H563" s="10"/>
      <c r="I563" s="10"/>
      <c r="J563" s="119"/>
    </row>
    <row r="564" spans="1:10" x14ac:dyDescent="0.25">
      <c r="A564" s="154" t="s">
        <v>617</v>
      </c>
      <c r="B564" s="97" t="s">
        <v>824</v>
      </c>
      <c r="C564" s="16" t="s">
        <v>19</v>
      </c>
      <c r="D564" s="14">
        <f t="shared" ref="D564:I564" si="341">SUM(D565+D566+D567)</f>
        <v>1.3</v>
      </c>
      <c r="E564" s="10">
        <f t="shared" si="341"/>
        <v>0</v>
      </c>
      <c r="F564" s="10">
        <f t="shared" si="341"/>
        <v>1.3</v>
      </c>
      <c r="G564" s="10">
        <f t="shared" si="341"/>
        <v>0</v>
      </c>
      <c r="H564" s="10">
        <f t="shared" si="341"/>
        <v>0</v>
      </c>
      <c r="I564" s="10">
        <f t="shared" si="341"/>
        <v>0</v>
      </c>
      <c r="J564" s="97" t="s">
        <v>244</v>
      </c>
    </row>
    <row r="565" spans="1:10" x14ac:dyDescent="0.25">
      <c r="A565" s="95"/>
      <c r="B565" s="108"/>
      <c r="C565" s="9">
        <v>2013</v>
      </c>
      <c r="D565" s="10">
        <f>SUM(E565+F565+G565+H565+I565)</f>
        <v>1.3</v>
      </c>
      <c r="E565" s="10"/>
      <c r="F565" s="10">
        <v>1.3</v>
      </c>
      <c r="G565" s="10"/>
      <c r="H565" s="10"/>
      <c r="I565" s="14"/>
      <c r="J565" s="108"/>
    </row>
    <row r="566" spans="1:10" x14ac:dyDescent="0.25">
      <c r="A566" s="95"/>
      <c r="B566" s="108"/>
      <c r="C566" s="9">
        <v>2014</v>
      </c>
      <c r="D566" s="10">
        <f>SUM(E566+F566+G566+H566+I566)</f>
        <v>0</v>
      </c>
      <c r="E566" s="10"/>
      <c r="F566" s="10">
        <v>0</v>
      </c>
      <c r="G566" s="10"/>
      <c r="H566" s="10"/>
      <c r="I566" s="14"/>
      <c r="J566" s="108"/>
    </row>
    <row r="567" spans="1:10" x14ac:dyDescent="0.25">
      <c r="A567" s="96"/>
      <c r="B567" s="119"/>
      <c r="C567" s="9">
        <v>2015</v>
      </c>
      <c r="D567" s="10">
        <f>SUM(E567+F567+G567+H567+I567)</f>
        <v>0</v>
      </c>
      <c r="E567" s="10"/>
      <c r="F567" s="10">
        <v>0</v>
      </c>
      <c r="G567" s="10"/>
      <c r="H567" s="10"/>
      <c r="I567" s="14"/>
      <c r="J567" s="119"/>
    </row>
    <row r="568" spans="1:10" x14ac:dyDescent="0.25">
      <c r="A568" s="94" t="s">
        <v>618</v>
      </c>
      <c r="B568" s="107" t="s">
        <v>825</v>
      </c>
      <c r="C568" s="16" t="s">
        <v>19</v>
      </c>
      <c r="D568" s="14">
        <f t="shared" ref="D568:I568" si="342">SUM(D569+D570+D571)</f>
        <v>28</v>
      </c>
      <c r="E568" s="10">
        <f t="shared" si="342"/>
        <v>0</v>
      </c>
      <c r="F568" s="10">
        <f t="shared" si="342"/>
        <v>3</v>
      </c>
      <c r="G568" s="10">
        <f t="shared" si="342"/>
        <v>0</v>
      </c>
      <c r="H568" s="10">
        <f t="shared" si="342"/>
        <v>25</v>
      </c>
      <c r="I568" s="10">
        <f t="shared" si="342"/>
        <v>0</v>
      </c>
      <c r="J568" s="97" t="s">
        <v>245</v>
      </c>
    </row>
    <row r="569" spans="1:10" x14ac:dyDescent="0.25">
      <c r="A569" s="95"/>
      <c r="B569" s="108"/>
      <c r="C569" s="9">
        <v>2013</v>
      </c>
      <c r="D569" s="10">
        <f>SUM(E569+F569+G569+H569+I569)</f>
        <v>0</v>
      </c>
      <c r="E569" s="10"/>
      <c r="F569" s="10">
        <v>0</v>
      </c>
      <c r="G569" s="10"/>
      <c r="H569" s="10">
        <v>0</v>
      </c>
      <c r="I569" s="14"/>
      <c r="J569" s="108"/>
    </row>
    <row r="570" spans="1:10" x14ac:dyDescent="0.25">
      <c r="A570" s="95"/>
      <c r="B570" s="108"/>
      <c r="C570" s="9">
        <v>2014</v>
      </c>
      <c r="D570" s="10">
        <f>SUM(E570+F570+G570+H570+I570)</f>
        <v>0.5</v>
      </c>
      <c r="E570" s="10"/>
      <c r="F570" s="10">
        <v>0.5</v>
      </c>
      <c r="G570" s="10"/>
      <c r="H570" s="10">
        <v>0</v>
      </c>
      <c r="I570" s="14"/>
      <c r="J570" s="108"/>
    </row>
    <row r="571" spans="1:10" x14ac:dyDescent="0.25">
      <c r="A571" s="96"/>
      <c r="B571" s="119"/>
      <c r="C571" s="9">
        <v>2015</v>
      </c>
      <c r="D571" s="10">
        <f>SUM(E571+F571+G571+H571+I571)</f>
        <v>27.5</v>
      </c>
      <c r="E571" s="10"/>
      <c r="F571" s="10">
        <v>2.5</v>
      </c>
      <c r="G571" s="10"/>
      <c r="H571" s="10">
        <v>25</v>
      </c>
      <c r="I571" s="14"/>
      <c r="J571" s="119"/>
    </row>
    <row r="572" spans="1:10" x14ac:dyDescent="0.25">
      <c r="A572" s="94" t="s">
        <v>619</v>
      </c>
      <c r="B572" s="97" t="s">
        <v>826</v>
      </c>
      <c r="C572" s="16" t="s">
        <v>19</v>
      </c>
      <c r="D572" s="14">
        <f t="shared" ref="D572:I572" si="343">SUM(D573+D574+D575)</f>
        <v>0.30000000000000004</v>
      </c>
      <c r="E572" s="10">
        <f t="shared" si="343"/>
        <v>0</v>
      </c>
      <c r="F572" s="10">
        <f t="shared" si="343"/>
        <v>0.30000000000000004</v>
      </c>
      <c r="G572" s="10">
        <f t="shared" si="343"/>
        <v>0</v>
      </c>
      <c r="H572" s="10">
        <f t="shared" si="343"/>
        <v>0</v>
      </c>
      <c r="I572" s="10">
        <f t="shared" si="343"/>
        <v>0</v>
      </c>
      <c r="J572" s="97" t="s">
        <v>246</v>
      </c>
    </row>
    <row r="573" spans="1:10" x14ac:dyDescent="0.25">
      <c r="A573" s="95"/>
      <c r="B573" s="108"/>
      <c r="C573" s="9">
        <v>2013</v>
      </c>
      <c r="D573" s="10">
        <f>SUM(E573+F573+G573+H573+I573)</f>
        <v>0.1</v>
      </c>
      <c r="E573" s="10"/>
      <c r="F573" s="10">
        <v>0.1</v>
      </c>
      <c r="G573" s="10"/>
      <c r="H573" s="10"/>
      <c r="I573" s="14"/>
      <c r="J573" s="108"/>
    </row>
    <row r="574" spans="1:10" x14ac:dyDescent="0.25">
      <c r="A574" s="95"/>
      <c r="B574" s="108"/>
      <c r="C574" s="9">
        <v>2014</v>
      </c>
      <c r="D574" s="10">
        <f>SUM(E574+F574+G574+H574+I574)</f>
        <v>0.1</v>
      </c>
      <c r="E574" s="10"/>
      <c r="F574" s="10">
        <v>0.1</v>
      </c>
      <c r="G574" s="10"/>
      <c r="H574" s="10"/>
      <c r="I574" s="14"/>
      <c r="J574" s="108"/>
    </row>
    <row r="575" spans="1:10" x14ac:dyDescent="0.25">
      <c r="A575" s="96"/>
      <c r="B575" s="119"/>
      <c r="C575" s="9">
        <v>2015</v>
      </c>
      <c r="D575" s="10">
        <f>SUM(E575+F575+G575+H575+I575)</f>
        <v>0.1</v>
      </c>
      <c r="E575" s="10"/>
      <c r="F575" s="10">
        <v>0.1</v>
      </c>
      <c r="G575" s="10"/>
      <c r="H575" s="10"/>
      <c r="I575" s="14"/>
      <c r="J575" s="119"/>
    </row>
    <row r="576" spans="1:10" x14ac:dyDescent="0.25">
      <c r="A576" s="94" t="s">
        <v>620</v>
      </c>
      <c r="B576" s="97" t="s">
        <v>827</v>
      </c>
      <c r="C576" s="16" t="s">
        <v>19</v>
      </c>
      <c r="D576" s="14">
        <f t="shared" ref="D576:I576" si="344">SUM(D577+D578+D579)</f>
        <v>2.06</v>
      </c>
      <c r="E576" s="10">
        <f t="shared" si="344"/>
        <v>0</v>
      </c>
      <c r="F576" s="10">
        <f t="shared" si="344"/>
        <v>2.06</v>
      </c>
      <c r="G576" s="10">
        <f t="shared" si="344"/>
        <v>0</v>
      </c>
      <c r="H576" s="10">
        <f t="shared" si="344"/>
        <v>0</v>
      </c>
      <c r="I576" s="10">
        <f t="shared" si="344"/>
        <v>0</v>
      </c>
      <c r="J576" s="97" t="s">
        <v>247</v>
      </c>
    </row>
    <row r="577" spans="1:10" x14ac:dyDescent="0.25">
      <c r="A577" s="95"/>
      <c r="B577" s="108"/>
      <c r="C577" s="9">
        <v>2013</v>
      </c>
      <c r="D577" s="10">
        <f>SUM(E577+F577+G577+H577+I577)</f>
        <v>0.02</v>
      </c>
      <c r="E577" s="10"/>
      <c r="F577" s="10">
        <v>0.02</v>
      </c>
      <c r="G577" s="10"/>
      <c r="H577" s="10"/>
      <c r="I577" s="14"/>
      <c r="J577" s="108"/>
    </row>
    <row r="578" spans="1:10" x14ac:dyDescent="0.25">
      <c r="A578" s="95"/>
      <c r="B578" s="108"/>
      <c r="C578" s="9">
        <v>2014</v>
      </c>
      <c r="D578" s="10">
        <f>SUM(E578+F578+G578+H578+I578)</f>
        <v>0.02</v>
      </c>
      <c r="E578" s="10"/>
      <c r="F578" s="10">
        <v>0.02</v>
      </c>
      <c r="G578" s="10"/>
      <c r="H578" s="10"/>
      <c r="I578" s="14"/>
      <c r="J578" s="108"/>
    </row>
    <row r="579" spans="1:10" ht="21.75" customHeight="1" x14ac:dyDescent="0.25">
      <c r="A579" s="96"/>
      <c r="B579" s="119"/>
      <c r="C579" s="9">
        <v>2015</v>
      </c>
      <c r="D579" s="10">
        <f>SUM(E579+F579+G579+H579+I579)</f>
        <v>2.02</v>
      </c>
      <c r="E579" s="10"/>
      <c r="F579" s="10">
        <v>2.02</v>
      </c>
      <c r="G579" s="10"/>
      <c r="H579" s="10"/>
      <c r="I579" s="14"/>
      <c r="J579" s="119"/>
    </row>
    <row r="580" spans="1:10" x14ac:dyDescent="0.25">
      <c r="A580" s="94" t="s">
        <v>621</v>
      </c>
      <c r="B580" s="97" t="s">
        <v>828</v>
      </c>
      <c r="C580" s="16" t="s">
        <v>19</v>
      </c>
      <c r="D580" s="14">
        <f t="shared" ref="D580:I580" si="345">SUM(D581+D582+D583)</f>
        <v>7.8000000000000007</v>
      </c>
      <c r="E580" s="10">
        <f t="shared" si="345"/>
        <v>0</v>
      </c>
      <c r="F580" s="10">
        <f t="shared" si="345"/>
        <v>0.30000000000000004</v>
      </c>
      <c r="G580" s="10">
        <f t="shared" si="345"/>
        <v>0</v>
      </c>
      <c r="H580" s="10">
        <f t="shared" si="345"/>
        <v>4.5</v>
      </c>
      <c r="I580" s="10">
        <f t="shared" si="345"/>
        <v>3</v>
      </c>
      <c r="J580" s="97" t="s">
        <v>248</v>
      </c>
    </row>
    <row r="581" spans="1:10" x14ac:dyDescent="0.25">
      <c r="A581" s="95"/>
      <c r="B581" s="108"/>
      <c r="C581" s="9">
        <v>2013</v>
      </c>
      <c r="D581" s="10">
        <f>SUM(E581+F581+G581+H581+I581)</f>
        <v>2.6</v>
      </c>
      <c r="E581" s="10"/>
      <c r="F581" s="10">
        <v>0.1</v>
      </c>
      <c r="G581" s="10"/>
      <c r="H581" s="10">
        <v>1.5</v>
      </c>
      <c r="I581" s="14">
        <v>1</v>
      </c>
      <c r="J581" s="108"/>
    </row>
    <row r="582" spans="1:10" x14ac:dyDescent="0.25">
      <c r="A582" s="95"/>
      <c r="B582" s="108"/>
      <c r="C582" s="9">
        <v>2014</v>
      </c>
      <c r="D582" s="10">
        <f>SUM(E582+F582+G582+H582+I582)</f>
        <v>2.6</v>
      </c>
      <c r="E582" s="10"/>
      <c r="F582" s="10">
        <v>0.1</v>
      </c>
      <c r="G582" s="10"/>
      <c r="H582" s="10">
        <v>1.5</v>
      </c>
      <c r="I582" s="14">
        <v>1</v>
      </c>
      <c r="J582" s="108"/>
    </row>
    <row r="583" spans="1:10" x14ac:dyDescent="0.25">
      <c r="A583" s="96"/>
      <c r="B583" s="119"/>
      <c r="C583" s="9">
        <v>2015</v>
      </c>
      <c r="D583" s="10">
        <f>SUM(E583+F583+G583+H583+I583)</f>
        <v>2.6</v>
      </c>
      <c r="E583" s="10"/>
      <c r="F583" s="10">
        <v>0.1</v>
      </c>
      <c r="G583" s="10"/>
      <c r="H583" s="10">
        <v>1.5</v>
      </c>
      <c r="I583" s="14">
        <v>1</v>
      </c>
      <c r="J583" s="119"/>
    </row>
    <row r="584" spans="1:10" x14ac:dyDescent="0.25">
      <c r="A584" s="94" t="s">
        <v>622</v>
      </c>
      <c r="B584" s="97" t="s">
        <v>829</v>
      </c>
      <c r="C584" s="16" t="s">
        <v>19</v>
      </c>
      <c r="D584" s="14">
        <f t="shared" ref="D584:I584" si="346">SUM(D585+D586+D587)</f>
        <v>1.1299999999999999</v>
      </c>
      <c r="E584" s="10">
        <f t="shared" si="346"/>
        <v>0</v>
      </c>
      <c r="F584" s="10">
        <f t="shared" si="346"/>
        <v>1.1299999999999999</v>
      </c>
      <c r="G584" s="10">
        <f t="shared" si="346"/>
        <v>0</v>
      </c>
      <c r="H584" s="10">
        <f t="shared" si="346"/>
        <v>0</v>
      </c>
      <c r="I584" s="10">
        <f t="shared" si="346"/>
        <v>0</v>
      </c>
      <c r="J584" s="97" t="s">
        <v>249</v>
      </c>
    </row>
    <row r="585" spans="1:10" x14ac:dyDescent="0.25">
      <c r="A585" s="95"/>
      <c r="B585" s="108"/>
      <c r="C585" s="9">
        <v>2013</v>
      </c>
      <c r="D585" s="10">
        <f>SUM(E585+F585+G585+H585+I585)</f>
        <v>1.1299999999999999</v>
      </c>
      <c r="E585" s="10"/>
      <c r="F585" s="10">
        <v>1.1299999999999999</v>
      </c>
      <c r="G585" s="10"/>
      <c r="H585" s="10"/>
      <c r="I585" s="14"/>
      <c r="J585" s="108"/>
    </row>
    <row r="586" spans="1:10" x14ac:dyDescent="0.25">
      <c r="A586" s="95"/>
      <c r="B586" s="108"/>
      <c r="C586" s="9">
        <v>2014</v>
      </c>
      <c r="D586" s="10">
        <f>SUM(E586+F586+G586+H586+I586)</f>
        <v>0</v>
      </c>
      <c r="E586" s="10"/>
      <c r="F586" s="10">
        <v>0</v>
      </c>
      <c r="G586" s="10"/>
      <c r="H586" s="10"/>
      <c r="I586" s="14"/>
      <c r="J586" s="108"/>
    </row>
    <row r="587" spans="1:10" ht="12.75" customHeight="1" x14ac:dyDescent="0.25">
      <c r="A587" s="96"/>
      <c r="B587" s="119"/>
      <c r="C587" s="9">
        <v>2015</v>
      </c>
      <c r="D587" s="10">
        <f>SUM(E587+F587+G587+H587+I587)</f>
        <v>0</v>
      </c>
      <c r="E587" s="10"/>
      <c r="F587" s="10">
        <v>0</v>
      </c>
      <c r="G587" s="10"/>
      <c r="H587" s="10"/>
      <c r="I587" s="14"/>
      <c r="J587" s="119"/>
    </row>
    <row r="588" spans="1:10" x14ac:dyDescent="0.25">
      <c r="A588" s="146" t="s">
        <v>756</v>
      </c>
      <c r="B588" s="186" t="s">
        <v>252</v>
      </c>
      <c r="C588" s="28" t="s">
        <v>14</v>
      </c>
      <c r="D588" s="39">
        <f t="shared" ref="D588:I588" si="347">SUM(D589+D590+D591)</f>
        <v>114.703</v>
      </c>
      <c r="E588" s="83">
        <f t="shared" si="347"/>
        <v>0</v>
      </c>
      <c r="F588" s="82">
        <f t="shared" si="347"/>
        <v>63.419999999999995</v>
      </c>
      <c r="G588" s="82">
        <f t="shared" si="347"/>
        <v>1.3000000000000001E-2</v>
      </c>
      <c r="H588" s="82">
        <f t="shared" si="347"/>
        <v>1.2699999999999998</v>
      </c>
      <c r="I588" s="82">
        <f t="shared" si="347"/>
        <v>50</v>
      </c>
      <c r="J588" s="101"/>
    </row>
    <row r="589" spans="1:10" x14ac:dyDescent="0.25">
      <c r="A589" s="147"/>
      <c r="B589" s="187"/>
      <c r="C589" s="28">
        <v>2013</v>
      </c>
      <c r="D589" s="39">
        <f>SUM(E589+F589+G589+H589+I589)</f>
        <v>75.164000000000001</v>
      </c>
      <c r="E589" s="39">
        <f>SUM(E593+E597+E601+E605+E609+E613+E617+E621+E625+E629+E633+E637+E641+E645)</f>
        <v>0</v>
      </c>
      <c r="F589" s="39">
        <f t="shared" ref="F589:I589" si="348">SUM(F593+F597+F601+F605+F609+F613+F617+F621+F625+F629+F633+F637+F641+F645)</f>
        <v>23.889999999999997</v>
      </c>
      <c r="G589" s="39">
        <f t="shared" si="348"/>
        <v>4.0000000000000001E-3</v>
      </c>
      <c r="H589" s="39">
        <f t="shared" si="348"/>
        <v>1.2699999999999998</v>
      </c>
      <c r="I589" s="39">
        <f t="shared" si="348"/>
        <v>50</v>
      </c>
      <c r="J589" s="100"/>
    </row>
    <row r="590" spans="1:10" x14ac:dyDescent="0.25">
      <c r="A590" s="147"/>
      <c r="B590" s="187"/>
      <c r="C590" s="28">
        <v>2014</v>
      </c>
      <c r="D590" s="39">
        <f>SUM(E590+F590+G590+H590+I590)</f>
        <v>17.994</v>
      </c>
      <c r="E590" s="39">
        <f t="shared" ref="E590:I591" si="349">SUM(E594+E598+E602+E606+E610+E614+E618+E622+E626+E630+E634+E638+E642+E646)</f>
        <v>0</v>
      </c>
      <c r="F590" s="39">
        <f t="shared" si="349"/>
        <v>17.989999999999998</v>
      </c>
      <c r="G590" s="39">
        <f t="shared" si="349"/>
        <v>4.0000000000000001E-3</v>
      </c>
      <c r="H590" s="39">
        <f t="shared" si="349"/>
        <v>0</v>
      </c>
      <c r="I590" s="39">
        <f t="shared" si="349"/>
        <v>0</v>
      </c>
      <c r="J590" s="100"/>
    </row>
    <row r="591" spans="1:10" x14ac:dyDescent="0.25">
      <c r="A591" s="148"/>
      <c r="B591" s="188"/>
      <c r="C591" s="28">
        <v>2015</v>
      </c>
      <c r="D591" s="39">
        <f>SUM(E591+F591+G591+H591+I591)</f>
        <v>21.544999999999998</v>
      </c>
      <c r="E591" s="39">
        <f t="shared" si="349"/>
        <v>0</v>
      </c>
      <c r="F591" s="39">
        <f t="shared" si="349"/>
        <v>21.54</v>
      </c>
      <c r="G591" s="39">
        <f t="shared" si="349"/>
        <v>5.0000000000000001E-3</v>
      </c>
      <c r="H591" s="39">
        <f t="shared" si="349"/>
        <v>0</v>
      </c>
      <c r="I591" s="39">
        <f t="shared" si="349"/>
        <v>0</v>
      </c>
      <c r="J591" s="127"/>
    </row>
    <row r="592" spans="1:10" x14ac:dyDescent="0.25">
      <c r="A592" s="94" t="s">
        <v>757</v>
      </c>
      <c r="B592" s="97" t="s">
        <v>544</v>
      </c>
      <c r="C592" s="5" t="s">
        <v>19</v>
      </c>
      <c r="D592" s="49">
        <f t="shared" ref="D592:I592" si="350">SUM(D593+D594+D595)</f>
        <v>50</v>
      </c>
      <c r="E592" s="49">
        <f t="shared" si="350"/>
        <v>0</v>
      </c>
      <c r="F592" s="49">
        <f t="shared" si="350"/>
        <v>0</v>
      </c>
      <c r="G592" s="49">
        <f t="shared" si="350"/>
        <v>0</v>
      </c>
      <c r="H592" s="49">
        <f t="shared" si="350"/>
        <v>0</v>
      </c>
      <c r="I592" s="49">
        <f t="shared" si="350"/>
        <v>50</v>
      </c>
      <c r="J592" s="97" t="s">
        <v>253</v>
      </c>
    </row>
    <row r="593" spans="1:10" x14ac:dyDescent="0.25">
      <c r="A593" s="95"/>
      <c r="B593" s="108"/>
      <c r="C593" s="9">
        <v>2013</v>
      </c>
      <c r="D593" s="10">
        <f>SUM(E593+F593+G593+H593+I593)</f>
        <v>50</v>
      </c>
      <c r="E593" s="10"/>
      <c r="F593" s="10"/>
      <c r="G593" s="10"/>
      <c r="H593" s="10"/>
      <c r="I593" s="14">
        <v>50</v>
      </c>
      <c r="J593" s="108"/>
    </row>
    <row r="594" spans="1:10" x14ac:dyDescent="0.25">
      <c r="A594" s="95"/>
      <c r="B594" s="108"/>
      <c r="C594" s="9">
        <v>2014</v>
      </c>
      <c r="D594" s="10">
        <f>SUM(E594+F594+G594+H594+I594)</f>
        <v>0</v>
      </c>
      <c r="E594" s="10"/>
      <c r="F594" s="10"/>
      <c r="G594" s="10"/>
      <c r="H594" s="10"/>
      <c r="I594" s="14">
        <v>0</v>
      </c>
      <c r="J594" s="108"/>
    </row>
    <row r="595" spans="1:10" x14ac:dyDescent="0.25">
      <c r="A595" s="96"/>
      <c r="B595" s="119"/>
      <c r="C595" s="9">
        <v>2015</v>
      </c>
      <c r="D595" s="10">
        <f>SUM(E595+F595+G595+H595+I595)</f>
        <v>0</v>
      </c>
      <c r="E595" s="10"/>
      <c r="F595" s="10"/>
      <c r="G595" s="10"/>
      <c r="H595" s="10"/>
      <c r="I595" s="14">
        <v>0</v>
      </c>
      <c r="J595" s="119"/>
    </row>
    <row r="596" spans="1:10" x14ac:dyDescent="0.25">
      <c r="A596" s="154" t="s">
        <v>758</v>
      </c>
      <c r="B596" s="107" t="s">
        <v>830</v>
      </c>
      <c r="C596" s="5" t="s">
        <v>19</v>
      </c>
      <c r="D596" s="49">
        <f t="shared" ref="D596:I596" si="351">SUM(D597:D599)</f>
        <v>5.7</v>
      </c>
      <c r="E596" s="49">
        <f t="shared" si="351"/>
        <v>0</v>
      </c>
      <c r="F596" s="49">
        <f t="shared" si="351"/>
        <v>5.7</v>
      </c>
      <c r="G596" s="49">
        <f t="shared" si="351"/>
        <v>0</v>
      </c>
      <c r="H596" s="49">
        <f t="shared" si="351"/>
        <v>0</v>
      </c>
      <c r="I596" s="49">
        <f t="shared" si="351"/>
        <v>0</v>
      </c>
      <c r="J596" s="97" t="s">
        <v>254</v>
      </c>
    </row>
    <row r="597" spans="1:10" x14ac:dyDescent="0.25">
      <c r="A597" s="95"/>
      <c r="B597" s="98"/>
      <c r="C597" s="9">
        <v>2013</v>
      </c>
      <c r="D597" s="10">
        <f>SUM(E597:I597)</f>
        <v>5</v>
      </c>
      <c r="E597" s="10"/>
      <c r="F597" s="10">
        <v>5</v>
      </c>
      <c r="G597" s="10"/>
      <c r="H597" s="10"/>
      <c r="I597" s="10"/>
      <c r="J597" s="108"/>
    </row>
    <row r="598" spans="1:10" x14ac:dyDescent="0.25">
      <c r="A598" s="95"/>
      <c r="B598" s="98"/>
      <c r="C598" s="9">
        <v>2014</v>
      </c>
      <c r="D598" s="10">
        <f>SUM(E598:I598)</f>
        <v>0.2</v>
      </c>
      <c r="E598" s="10"/>
      <c r="F598" s="10">
        <v>0.2</v>
      </c>
      <c r="G598" s="10"/>
      <c r="H598" s="10"/>
      <c r="I598" s="10"/>
      <c r="J598" s="108"/>
    </row>
    <row r="599" spans="1:10" x14ac:dyDescent="0.25">
      <c r="A599" s="96"/>
      <c r="B599" s="99"/>
      <c r="C599" s="9">
        <v>2015</v>
      </c>
      <c r="D599" s="10">
        <f>SUM(E599:I599)</f>
        <v>0.5</v>
      </c>
      <c r="E599" s="10"/>
      <c r="F599" s="10">
        <v>0.5</v>
      </c>
      <c r="G599" s="10"/>
      <c r="H599" s="10"/>
      <c r="I599" s="10"/>
      <c r="J599" s="119"/>
    </row>
    <row r="600" spans="1:10" x14ac:dyDescent="0.25">
      <c r="A600" s="154" t="s">
        <v>759</v>
      </c>
      <c r="B600" s="107" t="s">
        <v>831</v>
      </c>
      <c r="C600" s="5" t="s">
        <v>19</v>
      </c>
      <c r="D600" s="49">
        <f>SUM(D601:D603)</f>
        <v>0.42000000000000004</v>
      </c>
      <c r="E600" s="49">
        <f>SUM(E601:E603)</f>
        <v>0</v>
      </c>
      <c r="F600" s="49">
        <f>SUM(F602:F603)</f>
        <v>0</v>
      </c>
      <c r="G600" s="49">
        <f>SUM(G601:G603)</f>
        <v>0</v>
      </c>
      <c r="H600" s="49">
        <f>SUM(H601:H603)</f>
        <v>0.27</v>
      </c>
      <c r="I600" s="49">
        <f>SUM(I601:I603)</f>
        <v>0</v>
      </c>
      <c r="J600" s="101"/>
    </row>
    <row r="601" spans="1:10" x14ac:dyDescent="0.25">
      <c r="A601" s="95"/>
      <c r="B601" s="98"/>
      <c r="C601" s="9">
        <v>2013</v>
      </c>
      <c r="D601" s="10">
        <f>SUM(F601:N601)</f>
        <v>0.42000000000000004</v>
      </c>
      <c r="E601" s="10"/>
      <c r="F601" s="3">
        <v>0.15</v>
      </c>
      <c r="G601" s="10"/>
      <c r="H601" s="10">
        <v>0.27</v>
      </c>
      <c r="I601" s="10"/>
      <c r="J601" s="100"/>
    </row>
    <row r="602" spans="1:10" x14ac:dyDescent="0.25">
      <c r="A602" s="95"/>
      <c r="B602" s="98"/>
      <c r="C602" s="9">
        <v>2014</v>
      </c>
      <c r="D602" s="10">
        <f>SUM(F602:N602)</f>
        <v>0</v>
      </c>
      <c r="E602" s="10"/>
      <c r="F602" s="10">
        <v>0</v>
      </c>
      <c r="G602" s="10"/>
      <c r="H602" s="10">
        <v>0</v>
      </c>
      <c r="I602" s="10"/>
      <c r="J602" s="100"/>
    </row>
    <row r="603" spans="1:10" ht="45" customHeight="1" x14ac:dyDescent="0.25">
      <c r="A603" s="96"/>
      <c r="B603" s="99"/>
      <c r="C603" s="9">
        <v>2015</v>
      </c>
      <c r="D603" s="10">
        <f>SUM(F603:N603)</f>
        <v>0</v>
      </c>
      <c r="E603" s="10"/>
      <c r="F603" s="10">
        <v>0</v>
      </c>
      <c r="G603" s="10"/>
      <c r="H603" s="10">
        <v>0</v>
      </c>
      <c r="I603" s="10"/>
      <c r="J603" s="127"/>
    </row>
    <row r="604" spans="1:10" x14ac:dyDescent="0.25">
      <c r="A604" s="94" t="s">
        <v>760</v>
      </c>
      <c r="B604" s="107" t="s">
        <v>832</v>
      </c>
      <c r="C604" s="5" t="s">
        <v>19</v>
      </c>
      <c r="D604" s="49">
        <f t="shared" ref="D604:I604" si="352">SUM(D605:D607)</f>
        <v>1.5</v>
      </c>
      <c r="E604" s="49">
        <f t="shared" si="352"/>
        <v>0</v>
      </c>
      <c r="F604" s="49">
        <f t="shared" si="352"/>
        <v>1.5</v>
      </c>
      <c r="G604" s="49">
        <f t="shared" si="352"/>
        <v>0</v>
      </c>
      <c r="H604" s="49">
        <f t="shared" si="352"/>
        <v>0</v>
      </c>
      <c r="I604" s="49">
        <f t="shared" si="352"/>
        <v>0</v>
      </c>
      <c r="J604" s="97" t="s">
        <v>255</v>
      </c>
    </row>
    <row r="605" spans="1:10" x14ac:dyDescent="0.25">
      <c r="A605" s="95"/>
      <c r="B605" s="98"/>
      <c r="C605" s="9">
        <v>2013</v>
      </c>
      <c r="D605" s="10">
        <f>SUM(E605:I605)</f>
        <v>0.5</v>
      </c>
      <c r="E605" s="10"/>
      <c r="F605" s="10">
        <v>0.5</v>
      </c>
      <c r="G605" s="10"/>
      <c r="H605" s="10"/>
      <c r="I605" s="14"/>
      <c r="J605" s="108"/>
    </row>
    <row r="606" spans="1:10" x14ac:dyDescent="0.25">
      <c r="A606" s="95"/>
      <c r="B606" s="98"/>
      <c r="C606" s="9">
        <v>2014</v>
      </c>
      <c r="D606" s="10">
        <f>SUM(E606:I606)</f>
        <v>0.5</v>
      </c>
      <c r="E606" s="10"/>
      <c r="F606" s="10">
        <v>0.5</v>
      </c>
      <c r="G606" s="10"/>
      <c r="H606" s="10"/>
      <c r="I606" s="14"/>
      <c r="J606" s="108"/>
    </row>
    <row r="607" spans="1:10" x14ac:dyDescent="0.25">
      <c r="A607" s="96"/>
      <c r="B607" s="99"/>
      <c r="C607" s="9">
        <v>2015</v>
      </c>
      <c r="D607" s="10">
        <f>SUM(E607:I607)</f>
        <v>0.5</v>
      </c>
      <c r="E607" s="10"/>
      <c r="F607" s="10">
        <v>0.5</v>
      </c>
      <c r="G607" s="10"/>
      <c r="H607" s="10"/>
      <c r="I607" s="14"/>
      <c r="J607" s="119"/>
    </row>
    <row r="608" spans="1:10" x14ac:dyDescent="0.25">
      <c r="A608" s="94" t="s">
        <v>761</v>
      </c>
      <c r="B608" s="97" t="s">
        <v>833</v>
      </c>
      <c r="C608" s="5" t="s">
        <v>19</v>
      </c>
      <c r="D608" s="49">
        <f t="shared" ref="D608:I608" si="353">SUM(D609+D610+D611)</f>
        <v>0.7</v>
      </c>
      <c r="E608" s="49">
        <f t="shared" si="353"/>
        <v>0</v>
      </c>
      <c r="F608" s="49">
        <f t="shared" si="353"/>
        <v>0.7</v>
      </c>
      <c r="G608" s="49">
        <f t="shared" si="353"/>
        <v>0</v>
      </c>
      <c r="H608" s="49">
        <f t="shared" si="353"/>
        <v>0</v>
      </c>
      <c r="I608" s="49">
        <f t="shared" si="353"/>
        <v>0</v>
      </c>
      <c r="J608" s="97" t="s">
        <v>256</v>
      </c>
    </row>
    <row r="609" spans="1:10" x14ac:dyDescent="0.25">
      <c r="A609" s="95"/>
      <c r="B609" s="108"/>
      <c r="C609" s="9">
        <v>2013</v>
      </c>
      <c r="D609" s="10">
        <f>SUM(E609+F609+G609+H609+I609)</f>
        <v>0.2</v>
      </c>
      <c r="E609" s="10"/>
      <c r="F609" s="10">
        <v>0.2</v>
      </c>
      <c r="G609" s="10"/>
      <c r="H609" s="10"/>
      <c r="I609" s="14">
        <v>0</v>
      </c>
      <c r="J609" s="108"/>
    </row>
    <row r="610" spans="1:10" x14ac:dyDescent="0.25">
      <c r="A610" s="95"/>
      <c r="B610" s="108"/>
      <c r="C610" s="9">
        <v>2014</v>
      </c>
      <c r="D610" s="10">
        <f>SUM(E610+F610+G610+H610+I610)</f>
        <v>0.2</v>
      </c>
      <c r="E610" s="10"/>
      <c r="F610" s="10">
        <v>0.2</v>
      </c>
      <c r="G610" s="10"/>
      <c r="H610" s="10"/>
      <c r="I610" s="14">
        <v>0</v>
      </c>
      <c r="J610" s="108"/>
    </row>
    <row r="611" spans="1:10" x14ac:dyDescent="0.25">
      <c r="A611" s="96"/>
      <c r="B611" s="119"/>
      <c r="C611" s="9">
        <v>2015</v>
      </c>
      <c r="D611" s="10">
        <f>SUM(E611+F611+G611+H611+I611)</f>
        <v>0.3</v>
      </c>
      <c r="E611" s="10"/>
      <c r="F611" s="10">
        <v>0.3</v>
      </c>
      <c r="G611" s="10"/>
      <c r="H611" s="10"/>
      <c r="I611" s="14">
        <v>0</v>
      </c>
      <c r="J611" s="119"/>
    </row>
    <row r="612" spans="1:10" x14ac:dyDescent="0.25">
      <c r="A612" s="94" t="s">
        <v>762</v>
      </c>
      <c r="B612" s="97" t="s">
        <v>834</v>
      </c>
      <c r="C612" s="5" t="s">
        <v>19</v>
      </c>
      <c r="D612" s="49">
        <f t="shared" ref="D612:I612" si="354">SUM(D613+D614+D615)</f>
        <v>0.30000000000000004</v>
      </c>
      <c r="E612" s="49">
        <f t="shared" si="354"/>
        <v>0</v>
      </c>
      <c r="F612" s="49">
        <f t="shared" si="354"/>
        <v>0.30000000000000004</v>
      </c>
      <c r="G612" s="49">
        <f t="shared" si="354"/>
        <v>0</v>
      </c>
      <c r="H612" s="49">
        <f t="shared" si="354"/>
        <v>0</v>
      </c>
      <c r="I612" s="49">
        <f t="shared" si="354"/>
        <v>0</v>
      </c>
      <c r="J612" s="97" t="s">
        <v>257</v>
      </c>
    </row>
    <row r="613" spans="1:10" x14ac:dyDescent="0.25">
      <c r="A613" s="95"/>
      <c r="B613" s="108"/>
      <c r="C613" s="9">
        <v>2013</v>
      </c>
      <c r="D613" s="10">
        <f>SUM(E613+F613+G613+H613+I613)</f>
        <v>0.1</v>
      </c>
      <c r="E613" s="10"/>
      <c r="F613" s="10">
        <v>0.1</v>
      </c>
      <c r="G613" s="10"/>
      <c r="H613" s="10"/>
      <c r="I613" s="14"/>
      <c r="J613" s="108"/>
    </row>
    <row r="614" spans="1:10" x14ac:dyDescent="0.25">
      <c r="A614" s="95"/>
      <c r="B614" s="108"/>
      <c r="C614" s="9">
        <v>2014</v>
      </c>
      <c r="D614" s="10">
        <f>SUM(E614+F614+G614+H614+I614)</f>
        <v>0.1</v>
      </c>
      <c r="E614" s="10"/>
      <c r="F614" s="10">
        <v>0.1</v>
      </c>
      <c r="G614" s="10"/>
      <c r="H614" s="10"/>
      <c r="I614" s="14"/>
      <c r="J614" s="108"/>
    </row>
    <row r="615" spans="1:10" x14ac:dyDescent="0.25">
      <c r="A615" s="96"/>
      <c r="B615" s="119"/>
      <c r="C615" s="9">
        <v>2015</v>
      </c>
      <c r="D615" s="10">
        <f>SUM(E615+F615+G615+H615+I615)</f>
        <v>0.1</v>
      </c>
      <c r="E615" s="10"/>
      <c r="F615" s="10">
        <v>0.1</v>
      </c>
      <c r="G615" s="10"/>
      <c r="H615" s="10"/>
      <c r="I615" s="14"/>
      <c r="J615" s="119"/>
    </row>
    <row r="616" spans="1:10" x14ac:dyDescent="0.25">
      <c r="A616" s="94" t="s">
        <v>763</v>
      </c>
      <c r="B616" s="97" t="s">
        <v>835</v>
      </c>
      <c r="C616" s="5" t="s">
        <v>19</v>
      </c>
      <c r="D616" s="49">
        <f t="shared" ref="D616:I616" si="355">SUM(D617+D618+D619)</f>
        <v>1.8800000000000001</v>
      </c>
      <c r="E616" s="49">
        <f t="shared" si="355"/>
        <v>0</v>
      </c>
      <c r="F616" s="49">
        <f t="shared" si="355"/>
        <v>1.8800000000000001</v>
      </c>
      <c r="G616" s="49">
        <f t="shared" si="355"/>
        <v>0</v>
      </c>
      <c r="H616" s="49">
        <f t="shared" si="355"/>
        <v>0</v>
      </c>
      <c r="I616" s="49">
        <f t="shared" si="355"/>
        <v>0</v>
      </c>
      <c r="J616" s="97" t="s">
        <v>258</v>
      </c>
    </row>
    <row r="617" spans="1:10" x14ac:dyDescent="0.25">
      <c r="A617" s="95"/>
      <c r="B617" s="108"/>
      <c r="C617" s="9">
        <v>2013</v>
      </c>
      <c r="D617" s="10">
        <f>SUM(E617+F617+G617+H617+I617)</f>
        <v>1.62</v>
      </c>
      <c r="E617" s="10"/>
      <c r="F617" s="10">
        <v>1.62</v>
      </c>
      <c r="G617" s="10"/>
      <c r="H617" s="10"/>
      <c r="I617" s="14"/>
      <c r="J617" s="108"/>
    </row>
    <row r="618" spans="1:10" x14ac:dyDescent="0.25">
      <c r="A618" s="95"/>
      <c r="B618" s="108"/>
      <c r="C618" s="9">
        <v>2014</v>
      </c>
      <c r="D618" s="10">
        <f>SUM(E618+F618+G618+H618+I618)</f>
        <v>0.11</v>
      </c>
      <c r="E618" s="10"/>
      <c r="F618" s="10">
        <v>0.11</v>
      </c>
      <c r="G618" s="10"/>
      <c r="H618" s="10"/>
      <c r="I618" s="14"/>
      <c r="J618" s="108"/>
    </row>
    <row r="619" spans="1:10" ht="24" customHeight="1" x14ac:dyDescent="0.25">
      <c r="A619" s="96"/>
      <c r="B619" s="119"/>
      <c r="C619" s="9">
        <v>2015</v>
      </c>
      <c r="D619" s="10">
        <f>SUM(E619+F619+G619+H619+I619)</f>
        <v>0.15</v>
      </c>
      <c r="E619" s="10"/>
      <c r="F619" s="10">
        <v>0.15</v>
      </c>
      <c r="G619" s="10"/>
      <c r="H619" s="10"/>
      <c r="I619" s="14"/>
      <c r="J619" s="119"/>
    </row>
    <row r="620" spans="1:10" x14ac:dyDescent="0.25">
      <c r="A620" s="94" t="s">
        <v>764</v>
      </c>
      <c r="B620" s="97" t="s">
        <v>836</v>
      </c>
      <c r="C620" s="5" t="s">
        <v>19</v>
      </c>
      <c r="D620" s="49">
        <f t="shared" ref="D620:I620" si="356">SUM(D621+D622+D623)</f>
        <v>15.25</v>
      </c>
      <c r="E620" s="49">
        <f t="shared" si="356"/>
        <v>0</v>
      </c>
      <c r="F620" s="49">
        <f t="shared" si="356"/>
        <v>15.25</v>
      </c>
      <c r="G620" s="49">
        <f t="shared" si="356"/>
        <v>0</v>
      </c>
      <c r="H620" s="49">
        <f t="shared" si="356"/>
        <v>0</v>
      </c>
      <c r="I620" s="49">
        <f t="shared" si="356"/>
        <v>0</v>
      </c>
      <c r="J620" s="97" t="s">
        <v>259</v>
      </c>
    </row>
    <row r="621" spans="1:10" x14ac:dyDescent="0.25">
      <c r="A621" s="95"/>
      <c r="B621" s="108"/>
      <c r="C621" s="9">
        <v>2013</v>
      </c>
      <c r="D621" s="10">
        <f>SUM(E621+F621+G621+H621+I621)</f>
        <v>5.04</v>
      </c>
      <c r="E621" s="10"/>
      <c r="F621" s="10">
        <v>5.04</v>
      </c>
      <c r="G621" s="10"/>
      <c r="H621" s="10"/>
      <c r="I621" s="14"/>
      <c r="J621" s="108"/>
    </row>
    <row r="622" spans="1:10" x14ac:dyDescent="0.25">
      <c r="A622" s="95"/>
      <c r="B622" s="108"/>
      <c r="C622" s="9">
        <v>2014</v>
      </c>
      <c r="D622" s="10">
        <f>SUM(E622+F622+G622+H622+I622)</f>
        <v>5.08</v>
      </c>
      <c r="E622" s="10"/>
      <c r="F622" s="10">
        <v>5.08</v>
      </c>
      <c r="G622" s="10"/>
      <c r="H622" s="10"/>
      <c r="I622" s="14"/>
      <c r="J622" s="108"/>
    </row>
    <row r="623" spans="1:10" x14ac:dyDescent="0.25">
      <c r="A623" s="96"/>
      <c r="B623" s="119"/>
      <c r="C623" s="9">
        <v>2015</v>
      </c>
      <c r="D623" s="10">
        <f>SUM(E623+F623+G623+H623+I623)</f>
        <v>5.13</v>
      </c>
      <c r="E623" s="10"/>
      <c r="F623" s="10">
        <v>5.13</v>
      </c>
      <c r="G623" s="10"/>
      <c r="H623" s="10"/>
      <c r="I623" s="14"/>
      <c r="J623" s="119"/>
    </row>
    <row r="624" spans="1:10" x14ac:dyDescent="0.25">
      <c r="A624" s="94" t="s">
        <v>765</v>
      </c>
      <c r="B624" s="97" t="s">
        <v>837</v>
      </c>
      <c r="C624" s="5" t="s">
        <v>19</v>
      </c>
      <c r="D624" s="49">
        <f t="shared" ref="D624:I624" si="357">SUM(D625+D626+D627)</f>
        <v>9.7200000000000006</v>
      </c>
      <c r="E624" s="49">
        <f t="shared" si="357"/>
        <v>0</v>
      </c>
      <c r="F624" s="49">
        <f t="shared" si="357"/>
        <v>9.5</v>
      </c>
      <c r="G624" s="49">
        <f t="shared" si="357"/>
        <v>0</v>
      </c>
      <c r="H624" s="49">
        <f t="shared" si="357"/>
        <v>0.22</v>
      </c>
      <c r="I624" s="49">
        <f t="shared" si="357"/>
        <v>0</v>
      </c>
      <c r="J624" s="97" t="s">
        <v>260</v>
      </c>
    </row>
    <row r="625" spans="1:10" x14ac:dyDescent="0.25">
      <c r="A625" s="95"/>
      <c r="B625" s="108"/>
      <c r="C625" s="9">
        <v>2013</v>
      </c>
      <c r="D625" s="10">
        <f>SUM(E625+F625+G625+H625+I625)</f>
        <v>2.2200000000000002</v>
      </c>
      <c r="E625" s="10"/>
      <c r="F625" s="10">
        <v>2</v>
      </c>
      <c r="G625" s="10"/>
      <c r="H625" s="10">
        <v>0.22</v>
      </c>
      <c r="I625" s="14"/>
      <c r="J625" s="108"/>
    </row>
    <row r="626" spans="1:10" x14ac:dyDescent="0.25">
      <c r="A626" s="95"/>
      <c r="B626" s="108"/>
      <c r="C626" s="9">
        <v>2014</v>
      </c>
      <c r="D626" s="10">
        <f>SUM(E626+F626+G626+H626+I626)</f>
        <v>2</v>
      </c>
      <c r="E626" s="10"/>
      <c r="F626" s="10">
        <v>2</v>
      </c>
      <c r="G626" s="10"/>
      <c r="H626" s="10"/>
      <c r="I626" s="14"/>
      <c r="J626" s="108"/>
    </row>
    <row r="627" spans="1:10" x14ac:dyDescent="0.25">
      <c r="A627" s="96"/>
      <c r="B627" s="119"/>
      <c r="C627" s="9">
        <v>2015</v>
      </c>
      <c r="D627" s="10">
        <f>SUM(E627+F627+G627+H627+I627)</f>
        <v>5.5</v>
      </c>
      <c r="E627" s="10"/>
      <c r="F627" s="10">
        <v>5.5</v>
      </c>
      <c r="G627" s="10"/>
      <c r="H627" s="10"/>
      <c r="I627" s="14"/>
      <c r="J627" s="119"/>
    </row>
    <row r="628" spans="1:10" x14ac:dyDescent="0.25">
      <c r="A628" s="94" t="s">
        <v>766</v>
      </c>
      <c r="B628" s="97" t="s">
        <v>838</v>
      </c>
      <c r="C628" s="5" t="s">
        <v>19</v>
      </c>
      <c r="D628" s="49">
        <f t="shared" ref="D628:I628" si="358">SUM(D629+D630+D631)</f>
        <v>8.2899999999999991</v>
      </c>
      <c r="E628" s="49">
        <f t="shared" si="358"/>
        <v>0</v>
      </c>
      <c r="F628" s="49">
        <f t="shared" si="358"/>
        <v>8.0599999999999987</v>
      </c>
      <c r="G628" s="49">
        <f t="shared" si="358"/>
        <v>0</v>
      </c>
      <c r="H628" s="49">
        <f t="shared" si="358"/>
        <v>0.23</v>
      </c>
      <c r="I628" s="49">
        <f t="shared" si="358"/>
        <v>0</v>
      </c>
      <c r="J628" s="101"/>
    </row>
    <row r="629" spans="1:10" x14ac:dyDescent="0.25">
      <c r="A629" s="95"/>
      <c r="B629" s="108"/>
      <c r="C629" s="9">
        <v>2013</v>
      </c>
      <c r="D629" s="10">
        <f>SUM(E629+F629+G629+H629+I629)</f>
        <v>3.04</v>
      </c>
      <c r="E629" s="10"/>
      <c r="F629" s="10">
        <v>2.81</v>
      </c>
      <c r="G629" s="10"/>
      <c r="H629" s="10">
        <v>0.23</v>
      </c>
      <c r="I629" s="14"/>
      <c r="J629" s="100"/>
    </row>
    <row r="630" spans="1:10" x14ac:dyDescent="0.25">
      <c r="A630" s="95"/>
      <c r="B630" s="108"/>
      <c r="C630" s="9">
        <v>2014</v>
      </c>
      <c r="D630" s="10">
        <f>SUM(E630+F630+G630+H630+I630)</f>
        <v>2.62</v>
      </c>
      <c r="E630" s="10"/>
      <c r="F630" s="10">
        <v>2.62</v>
      </c>
      <c r="G630" s="10"/>
      <c r="H630" s="10"/>
      <c r="I630" s="14"/>
      <c r="J630" s="100"/>
    </row>
    <row r="631" spans="1:10" ht="34.5" customHeight="1" x14ac:dyDescent="0.25">
      <c r="A631" s="96"/>
      <c r="B631" s="119"/>
      <c r="C631" s="9">
        <v>2015</v>
      </c>
      <c r="D631" s="10">
        <f>SUM(E631+F631+G631+H631+I631)</f>
        <v>2.63</v>
      </c>
      <c r="E631" s="10"/>
      <c r="F631" s="10">
        <v>2.63</v>
      </c>
      <c r="G631" s="10"/>
      <c r="H631" s="10"/>
      <c r="I631" s="14"/>
      <c r="J631" s="127"/>
    </row>
    <row r="632" spans="1:10" x14ac:dyDescent="0.25">
      <c r="A632" s="94" t="s">
        <v>767</v>
      </c>
      <c r="B632" s="97" t="s">
        <v>839</v>
      </c>
      <c r="C632" s="5" t="s">
        <v>19</v>
      </c>
      <c r="D632" s="49">
        <f t="shared" ref="D632:I632" si="359">SUM(D633+D634+D635)</f>
        <v>0.39</v>
      </c>
      <c r="E632" s="49">
        <f t="shared" si="359"/>
        <v>0</v>
      </c>
      <c r="F632" s="49">
        <f t="shared" si="359"/>
        <v>0</v>
      </c>
      <c r="G632" s="49">
        <f t="shared" si="359"/>
        <v>0</v>
      </c>
      <c r="H632" s="49">
        <f t="shared" si="359"/>
        <v>0.39</v>
      </c>
      <c r="I632" s="49">
        <f t="shared" si="359"/>
        <v>0</v>
      </c>
      <c r="J632" s="97"/>
    </row>
    <row r="633" spans="1:10" x14ac:dyDescent="0.25">
      <c r="A633" s="95"/>
      <c r="B633" s="108"/>
      <c r="C633" s="9">
        <v>2013</v>
      </c>
      <c r="D633" s="10">
        <f>SUM(E633+F633+G633+H633+I633)</f>
        <v>0.39</v>
      </c>
      <c r="E633" s="10"/>
      <c r="F633" s="10"/>
      <c r="G633" s="10"/>
      <c r="H633" s="10">
        <v>0.39</v>
      </c>
      <c r="I633" s="14"/>
      <c r="J633" s="108"/>
    </row>
    <row r="634" spans="1:10" x14ac:dyDescent="0.25">
      <c r="A634" s="95"/>
      <c r="B634" s="108"/>
      <c r="C634" s="9">
        <v>2014</v>
      </c>
      <c r="D634" s="10">
        <f>SUM(E634+F634+G634+H634+I634)</f>
        <v>0</v>
      </c>
      <c r="E634" s="10"/>
      <c r="F634" s="10"/>
      <c r="G634" s="10"/>
      <c r="H634" s="10">
        <v>0</v>
      </c>
      <c r="I634" s="14"/>
      <c r="J634" s="108"/>
    </row>
    <row r="635" spans="1:10" ht="33" customHeight="1" x14ac:dyDescent="0.25">
      <c r="A635" s="96"/>
      <c r="B635" s="119"/>
      <c r="C635" s="9">
        <v>2015</v>
      </c>
      <c r="D635" s="10">
        <f>SUM(E635+F635+G635+H635+I635)</f>
        <v>0</v>
      </c>
      <c r="E635" s="10"/>
      <c r="F635" s="10"/>
      <c r="G635" s="10"/>
      <c r="H635" s="10">
        <v>0</v>
      </c>
      <c r="I635" s="14"/>
      <c r="J635" s="119"/>
    </row>
    <row r="636" spans="1:10" x14ac:dyDescent="0.25">
      <c r="A636" s="94" t="s">
        <v>768</v>
      </c>
      <c r="B636" s="97" t="s">
        <v>840</v>
      </c>
      <c r="C636" s="5" t="s">
        <v>19</v>
      </c>
      <c r="D636" s="49">
        <f t="shared" ref="D636:I636" si="360">SUM(D637+D638+D639)</f>
        <v>9.3099999999999987</v>
      </c>
      <c r="E636" s="49">
        <f t="shared" si="360"/>
        <v>0</v>
      </c>
      <c r="F636" s="49">
        <f t="shared" si="360"/>
        <v>9.3099999999999987</v>
      </c>
      <c r="G636" s="49">
        <f t="shared" si="360"/>
        <v>0</v>
      </c>
      <c r="H636" s="49">
        <f t="shared" si="360"/>
        <v>0</v>
      </c>
      <c r="I636" s="49">
        <f t="shared" si="360"/>
        <v>0</v>
      </c>
      <c r="J636" s="97" t="s">
        <v>261</v>
      </c>
    </row>
    <row r="637" spans="1:10" x14ac:dyDescent="0.25">
      <c r="A637" s="95"/>
      <c r="B637" s="108"/>
      <c r="C637" s="9">
        <v>2013</v>
      </c>
      <c r="D637" s="10">
        <f>SUM(E637+F637+G637+H637+I637)</f>
        <v>3.09</v>
      </c>
      <c r="E637" s="10"/>
      <c r="F637" s="10">
        <v>3.09</v>
      </c>
      <c r="G637" s="10"/>
      <c r="H637" s="10"/>
      <c r="I637" s="14"/>
      <c r="J637" s="108"/>
    </row>
    <row r="638" spans="1:10" x14ac:dyDescent="0.25">
      <c r="A638" s="95"/>
      <c r="B638" s="108"/>
      <c r="C638" s="9">
        <v>2014</v>
      </c>
      <c r="D638" s="10">
        <f>SUM(E638+F638+G638+H638+I638)</f>
        <v>3.11</v>
      </c>
      <c r="E638" s="10"/>
      <c r="F638" s="10">
        <v>3.11</v>
      </c>
      <c r="G638" s="10"/>
      <c r="H638" s="10"/>
      <c r="I638" s="14"/>
      <c r="J638" s="108"/>
    </row>
    <row r="639" spans="1:10" ht="29.25" customHeight="1" x14ac:dyDescent="0.25">
      <c r="A639" s="96"/>
      <c r="B639" s="119"/>
      <c r="C639" s="9">
        <v>2015</v>
      </c>
      <c r="D639" s="10">
        <f>SUM(E639+F639+G639+H639+I639)</f>
        <v>3.11</v>
      </c>
      <c r="E639" s="10"/>
      <c r="F639" s="10">
        <v>3.11</v>
      </c>
      <c r="G639" s="10"/>
      <c r="H639" s="10"/>
      <c r="I639" s="14"/>
      <c r="J639" s="119"/>
    </row>
    <row r="640" spans="1:10" x14ac:dyDescent="0.25">
      <c r="A640" s="94" t="s">
        <v>769</v>
      </c>
      <c r="B640" s="97" t="s">
        <v>841</v>
      </c>
      <c r="C640" s="5" t="s">
        <v>19</v>
      </c>
      <c r="D640" s="49">
        <f t="shared" ref="D640:I640" si="361">SUM(D641+D642+D643)</f>
        <v>0.57999999999999996</v>
      </c>
      <c r="E640" s="49">
        <f t="shared" si="361"/>
        <v>0</v>
      </c>
      <c r="F640" s="49">
        <f t="shared" si="361"/>
        <v>0.57999999999999996</v>
      </c>
      <c r="G640" s="49">
        <f t="shared" si="361"/>
        <v>0</v>
      </c>
      <c r="H640" s="49">
        <f t="shared" si="361"/>
        <v>0</v>
      </c>
      <c r="I640" s="49">
        <f t="shared" si="361"/>
        <v>0</v>
      </c>
      <c r="J640" s="97" t="s">
        <v>262</v>
      </c>
    </row>
    <row r="641" spans="1:10" x14ac:dyDescent="0.25">
      <c r="A641" s="95"/>
      <c r="B641" s="108"/>
      <c r="C641" s="9">
        <v>2013</v>
      </c>
      <c r="D641" s="10">
        <f t="shared" ref="D641:D647" si="362">SUM(E641+F641+G641+H641+I641)</f>
        <v>0</v>
      </c>
      <c r="E641" s="10"/>
      <c r="F641" s="10">
        <v>0</v>
      </c>
      <c r="G641" s="10"/>
      <c r="H641" s="10"/>
      <c r="I641" s="14">
        <v>0</v>
      </c>
      <c r="J641" s="108"/>
    </row>
    <row r="642" spans="1:10" x14ac:dyDescent="0.25">
      <c r="A642" s="95"/>
      <c r="B642" s="108"/>
      <c r="C642" s="9">
        <v>2014</v>
      </c>
      <c r="D642" s="10">
        <f t="shared" si="362"/>
        <v>0.57999999999999996</v>
      </c>
      <c r="E642" s="10"/>
      <c r="F642" s="10">
        <v>0.57999999999999996</v>
      </c>
      <c r="G642" s="10"/>
      <c r="H642" s="10"/>
      <c r="I642" s="14">
        <v>0</v>
      </c>
      <c r="J642" s="108"/>
    </row>
    <row r="643" spans="1:10" x14ac:dyDescent="0.25">
      <c r="A643" s="96"/>
      <c r="B643" s="119"/>
      <c r="C643" s="9">
        <v>2015</v>
      </c>
      <c r="D643" s="10">
        <f t="shared" si="362"/>
        <v>0</v>
      </c>
      <c r="E643" s="10"/>
      <c r="F643" s="10">
        <v>0</v>
      </c>
      <c r="G643" s="10"/>
      <c r="H643" s="10"/>
      <c r="I643" s="14">
        <v>0</v>
      </c>
      <c r="J643" s="119"/>
    </row>
    <row r="644" spans="1:10" x14ac:dyDescent="0.25">
      <c r="A644" s="94" t="s">
        <v>770</v>
      </c>
      <c r="B644" s="97" t="s">
        <v>842</v>
      </c>
      <c r="C644" s="5" t="s">
        <v>19</v>
      </c>
      <c r="D644" s="7">
        <f t="shared" ref="D644:I644" si="363">SUM(D645+D646+D647)</f>
        <v>10.663</v>
      </c>
      <c r="E644" s="49">
        <f t="shared" si="363"/>
        <v>0</v>
      </c>
      <c r="F644" s="7">
        <f t="shared" si="363"/>
        <v>10.49</v>
      </c>
      <c r="G644" s="7">
        <f t="shared" si="363"/>
        <v>1.3000000000000001E-2</v>
      </c>
      <c r="H644" s="49">
        <f t="shared" si="363"/>
        <v>0.16</v>
      </c>
      <c r="I644" s="49">
        <f t="shared" si="363"/>
        <v>0</v>
      </c>
      <c r="J644" s="97" t="s">
        <v>263</v>
      </c>
    </row>
    <row r="645" spans="1:10" x14ac:dyDescent="0.25">
      <c r="A645" s="95"/>
      <c r="B645" s="108"/>
      <c r="C645" s="9">
        <v>2013</v>
      </c>
      <c r="D645" s="18">
        <f t="shared" si="362"/>
        <v>3.544</v>
      </c>
      <c r="E645" s="10"/>
      <c r="F645" s="18">
        <v>3.38</v>
      </c>
      <c r="G645" s="18">
        <v>4.0000000000000001E-3</v>
      </c>
      <c r="H645" s="10">
        <v>0.16</v>
      </c>
      <c r="I645" s="14"/>
      <c r="J645" s="108"/>
    </row>
    <row r="646" spans="1:10" x14ac:dyDescent="0.25">
      <c r="A646" s="95"/>
      <c r="B646" s="108"/>
      <c r="C646" s="9">
        <v>2014</v>
      </c>
      <c r="D646" s="18">
        <f t="shared" si="362"/>
        <v>3.4940000000000002</v>
      </c>
      <c r="E646" s="10"/>
      <c r="F646" s="18">
        <v>3.49</v>
      </c>
      <c r="G646" s="18">
        <v>4.0000000000000001E-3</v>
      </c>
      <c r="H646" s="10">
        <v>0</v>
      </c>
      <c r="I646" s="14"/>
      <c r="J646" s="108"/>
    </row>
    <row r="647" spans="1:10" ht="54" customHeight="1" x14ac:dyDescent="0.25">
      <c r="A647" s="96"/>
      <c r="B647" s="119"/>
      <c r="C647" s="9">
        <v>2015</v>
      </c>
      <c r="D647" s="18">
        <f t="shared" si="362"/>
        <v>3.625</v>
      </c>
      <c r="E647" s="10"/>
      <c r="F647" s="18">
        <v>3.62</v>
      </c>
      <c r="G647" s="18">
        <v>5.0000000000000001E-3</v>
      </c>
      <c r="H647" s="10">
        <v>0</v>
      </c>
      <c r="I647" s="14"/>
      <c r="J647" s="119"/>
    </row>
    <row r="648" spans="1:10" x14ac:dyDescent="0.25">
      <c r="A648" s="146" t="s">
        <v>623</v>
      </c>
      <c r="B648" s="186" t="s">
        <v>264</v>
      </c>
      <c r="C648" s="28" t="s">
        <v>14</v>
      </c>
      <c r="D648" s="34">
        <f t="shared" ref="D648:I648" si="364">SUM(D649+D650+D651)</f>
        <v>110</v>
      </c>
      <c r="E648" s="82">
        <f t="shared" si="364"/>
        <v>0</v>
      </c>
      <c r="F648" s="82">
        <f t="shared" si="364"/>
        <v>0</v>
      </c>
      <c r="G648" s="82">
        <f t="shared" si="364"/>
        <v>0</v>
      </c>
      <c r="H648" s="82">
        <f t="shared" si="364"/>
        <v>110</v>
      </c>
      <c r="I648" s="82">
        <f t="shared" si="364"/>
        <v>0</v>
      </c>
      <c r="J648" s="189"/>
    </row>
    <row r="649" spans="1:10" x14ac:dyDescent="0.25">
      <c r="A649" s="147"/>
      <c r="B649" s="187"/>
      <c r="C649" s="28">
        <v>2013</v>
      </c>
      <c r="D649" s="34">
        <f>SUM(E649+F649+G649+H649+I649)</f>
        <v>110</v>
      </c>
      <c r="E649" s="34">
        <f>SUM(E653)</f>
        <v>0</v>
      </c>
      <c r="F649" s="34">
        <f t="shared" ref="F649:I649" si="365">SUM(F653)</f>
        <v>0</v>
      </c>
      <c r="G649" s="34">
        <f t="shared" si="365"/>
        <v>0</v>
      </c>
      <c r="H649" s="34">
        <f t="shared" si="365"/>
        <v>110</v>
      </c>
      <c r="I649" s="34">
        <f t="shared" si="365"/>
        <v>0</v>
      </c>
      <c r="J649" s="190"/>
    </row>
    <row r="650" spans="1:10" x14ac:dyDescent="0.25">
      <c r="A650" s="147"/>
      <c r="B650" s="187"/>
      <c r="C650" s="28">
        <v>2014</v>
      </c>
      <c r="D650" s="34">
        <f>SUM(E650+F650+G650+H650+I650)</f>
        <v>0</v>
      </c>
      <c r="E650" s="34">
        <f t="shared" ref="E650:I651" si="366">SUM(E654)</f>
        <v>0</v>
      </c>
      <c r="F650" s="34">
        <f t="shared" si="366"/>
        <v>0</v>
      </c>
      <c r="G650" s="34">
        <f t="shared" si="366"/>
        <v>0</v>
      </c>
      <c r="H650" s="34">
        <f t="shared" si="366"/>
        <v>0</v>
      </c>
      <c r="I650" s="34">
        <f t="shared" si="366"/>
        <v>0</v>
      </c>
      <c r="J650" s="190"/>
    </row>
    <row r="651" spans="1:10" x14ac:dyDescent="0.25">
      <c r="A651" s="148"/>
      <c r="B651" s="188"/>
      <c r="C651" s="28">
        <v>2015</v>
      </c>
      <c r="D651" s="34">
        <f>SUM(E651+F651+G651+H651+I651)</f>
        <v>0</v>
      </c>
      <c r="E651" s="34">
        <f t="shared" si="366"/>
        <v>0</v>
      </c>
      <c r="F651" s="34">
        <f t="shared" si="366"/>
        <v>0</v>
      </c>
      <c r="G651" s="34">
        <f t="shared" si="366"/>
        <v>0</v>
      </c>
      <c r="H651" s="34">
        <f t="shared" si="366"/>
        <v>0</v>
      </c>
      <c r="I651" s="34">
        <f t="shared" si="366"/>
        <v>0</v>
      </c>
      <c r="J651" s="191"/>
    </row>
    <row r="652" spans="1:10" x14ac:dyDescent="0.25">
      <c r="A652" s="94" t="s">
        <v>624</v>
      </c>
      <c r="B652" s="97" t="s">
        <v>545</v>
      </c>
      <c r="C652" s="5" t="s">
        <v>19</v>
      </c>
      <c r="D652" s="49">
        <f t="shared" ref="D652:I652" si="367">SUM(D653+D654+D655)</f>
        <v>110</v>
      </c>
      <c r="E652" s="49">
        <f t="shared" si="367"/>
        <v>0</v>
      </c>
      <c r="F652" s="49">
        <f t="shared" si="367"/>
        <v>0</v>
      </c>
      <c r="G652" s="49">
        <f t="shared" si="367"/>
        <v>0</v>
      </c>
      <c r="H652" s="49">
        <f t="shared" si="367"/>
        <v>110</v>
      </c>
      <c r="I652" s="49">
        <f t="shared" si="367"/>
        <v>0</v>
      </c>
      <c r="J652" s="97" t="s">
        <v>265</v>
      </c>
    </row>
    <row r="653" spans="1:10" x14ac:dyDescent="0.25">
      <c r="A653" s="95"/>
      <c r="B653" s="108"/>
      <c r="C653" s="9">
        <v>2013</v>
      </c>
      <c r="D653" s="10">
        <f>SUM(E653+F653+G653+H653+I653)</f>
        <v>110</v>
      </c>
      <c r="E653" s="10"/>
      <c r="F653" s="10"/>
      <c r="G653" s="10"/>
      <c r="H653" s="10">
        <v>110</v>
      </c>
      <c r="I653" s="14"/>
      <c r="J653" s="108"/>
    </row>
    <row r="654" spans="1:10" x14ac:dyDescent="0.25">
      <c r="A654" s="95"/>
      <c r="B654" s="108"/>
      <c r="C654" s="9">
        <v>2014</v>
      </c>
      <c r="D654" s="10">
        <f>SUM(E654+F654+G654+H654+I654)</f>
        <v>0</v>
      </c>
      <c r="E654" s="10"/>
      <c r="F654" s="10"/>
      <c r="G654" s="10"/>
      <c r="H654" s="10">
        <v>0</v>
      </c>
      <c r="I654" s="14"/>
      <c r="J654" s="108"/>
    </row>
    <row r="655" spans="1:10" ht="22.5" customHeight="1" x14ac:dyDescent="0.25">
      <c r="A655" s="96"/>
      <c r="B655" s="119"/>
      <c r="C655" s="9">
        <v>2015</v>
      </c>
      <c r="D655" s="10">
        <f>SUM(E655+F655+G655+H655+I655)</f>
        <v>0</v>
      </c>
      <c r="E655" s="10"/>
      <c r="F655" s="10"/>
      <c r="G655" s="10"/>
      <c r="H655" s="10">
        <v>0</v>
      </c>
      <c r="I655" s="14"/>
      <c r="J655" s="119"/>
    </row>
    <row r="656" spans="1:10" x14ac:dyDescent="0.25">
      <c r="A656" s="106">
        <v>37</v>
      </c>
      <c r="B656" s="102" t="s">
        <v>266</v>
      </c>
      <c r="C656" s="25" t="s">
        <v>14</v>
      </c>
      <c r="D656" s="27">
        <f t="shared" ref="D656:I656" si="368">SUM(D657+D658+D659)</f>
        <v>445.43000000000006</v>
      </c>
      <c r="E656" s="27">
        <f t="shared" si="368"/>
        <v>0</v>
      </c>
      <c r="F656" s="27">
        <f t="shared" si="368"/>
        <v>38.200000000000003</v>
      </c>
      <c r="G656" s="27">
        <f t="shared" si="368"/>
        <v>0</v>
      </c>
      <c r="H656" s="27">
        <f>SUM(H657+H658+H659)</f>
        <v>28</v>
      </c>
      <c r="I656" s="27">
        <f t="shared" si="368"/>
        <v>379.23</v>
      </c>
      <c r="J656" s="126"/>
    </row>
    <row r="657" spans="1:10" x14ac:dyDescent="0.25">
      <c r="A657" s="106"/>
      <c r="B657" s="103"/>
      <c r="C657" s="25">
        <v>2013</v>
      </c>
      <c r="D657" s="27">
        <f>SUM(E657+F657+G657+H657+I657)</f>
        <v>182.10000000000002</v>
      </c>
      <c r="E657" s="27">
        <f t="shared" ref="E657:I659" si="369">SUM(E661+E665+E669+E673+E677+E701+E705+E709+E713+E717+E721+E725+E729+E733+E737+E741+E745+E749+E753+E757+E761+E765+E769+E773)</f>
        <v>0</v>
      </c>
      <c r="F657" s="27">
        <f t="shared" si="369"/>
        <v>17.850000000000001</v>
      </c>
      <c r="G657" s="27">
        <f t="shared" si="369"/>
        <v>0</v>
      </c>
      <c r="H657" s="27">
        <f t="shared" si="369"/>
        <v>6.5</v>
      </c>
      <c r="I657" s="27">
        <f t="shared" si="369"/>
        <v>157.75000000000003</v>
      </c>
      <c r="J657" s="126"/>
    </row>
    <row r="658" spans="1:10" x14ac:dyDescent="0.25">
      <c r="A658" s="106"/>
      <c r="B658" s="103"/>
      <c r="C658" s="25">
        <v>2014</v>
      </c>
      <c r="D658" s="27">
        <f>SUM(E658+F658+G658+H658+I658)</f>
        <v>135.30000000000001</v>
      </c>
      <c r="E658" s="27">
        <f t="shared" si="369"/>
        <v>0</v>
      </c>
      <c r="F658" s="27">
        <f t="shared" si="369"/>
        <v>14.65</v>
      </c>
      <c r="G658" s="27">
        <f t="shared" si="369"/>
        <v>0</v>
      </c>
      <c r="H658" s="27">
        <f t="shared" si="369"/>
        <v>15.5</v>
      </c>
      <c r="I658" s="27">
        <f t="shared" si="369"/>
        <v>105.15000000000002</v>
      </c>
      <c r="J658" s="126"/>
    </row>
    <row r="659" spans="1:10" x14ac:dyDescent="0.25">
      <c r="A659" s="106"/>
      <c r="B659" s="176"/>
      <c r="C659" s="25">
        <v>2015</v>
      </c>
      <c r="D659" s="27">
        <f>SUM(E659+F659+G659+H659+I659)</f>
        <v>128.03</v>
      </c>
      <c r="E659" s="27">
        <f t="shared" si="369"/>
        <v>0</v>
      </c>
      <c r="F659" s="27">
        <f t="shared" si="369"/>
        <v>5.7</v>
      </c>
      <c r="G659" s="27">
        <f t="shared" si="369"/>
        <v>0</v>
      </c>
      <c r="H659" s="27">
        <f t="shared" si="369"/>
        <v>6</v>
      </c>
      <c r="I659" s="27">
        <f t="shared" si="369"/>
        <v>116.33000000000001</v>
      </c>
      <c r="J659" s="126"/>
    </row>
    <row r="660" spans="1:10" x14ac:dyDescent="0.25">
      <c r="A660" s="94" t="s">
        <v>625</v>
      </c>
      <c r="B660" s="97" t="s">
        <v>843</v>
      </c>
      <c r="C660" s="5" t="s">
        <v>19</v>
      </c>
      <c r="D660" s="5">
        <f t="shared" ref="D660:I660" si="370">SUM(D661+D662+D663)</f>
        <v>71.739999999999995</v>
      </c>
      <c r="E660" s="65">
        <f t="shared" si="370"/>
        <v>0</v>
      </c>
      <c r="F660" s="65">
        <f t="shared" si="370"/>
        <v>0</v>
      </c>
      <c r="G660" s="65">
        <f t="shared" si="370"/>
        <v>0</v>
      </c>
      <c r="H660" s="65">
        <f t="shared" si="370"/>
        <v>0</v>
      </c>
      <c r="I660" s="5">
        <f t="shared" si="370"/>
        <v>71.739999999999995</v>
      </c>
      <c r="J660" s="97" t="s">
        <v>268</v>
      </c>
    </row>
    <row r="661" spans="1:10" x14ac:dyDescent="0.25">
      <c r="A661" s="95"/>
      <c r="B661" s="108"/>
      <c r="C661" s="9">
        <v>2013</v>
      </c>
      <c r="D661" s="10">
        <f>SUM(E661+F661+G661+H661+I661)</f>
        <v>25</v>
      </c>
      <c r="E661" s="10"/>
      <c r="F661" s="10"/>
      <c r="G661" s="10"/>
      <c r="H661" s="10"/>
      <c r="I661" s="14">
        <v>25</v>
      </c>
      <c r="J661" s="108"/>
    </row>
    <row r="662" spans="1:10" x14ac:dyDescent="0.25">
      <c r="A662" s="95"/>
      <c r="B662" s="108"/>
      <c r="C662" s="9">
        <v>2014</v>
      </c>
      <c r="D662" s="10">
        <f>SUM(E662+F662+G662+H662+I662)</f>
        <v>23</v>
      </c>
      <c r="E662" s="10"/>
      <c r="F662" s="10"/>
      <c r="G662" s="10"/>
      <c r="H662" s="10"/>
      <c r="I662" s="14">
        <v>23</v>
      </c>
      <c r="J662" s="108"/>
    </row>
    <row r="663" spans="1:10" x14ac:dyDescent="0.25">
      <c r="A663" s="96"/>
      <c r="B663" s="119"/>
      <c r="C663" s="9">
        <v>2015</v>
      </c>
      <c r="D663" s="10">
        <f>SUM(E663+F663+G663+H663+I663)</f>
        <v>23.74</v>
      </c>
      <c r="E663" s="10"/>
      <c r="F663" s="10"/>
      <c r="G663" s="10"/>
      <c r="H663" s="10"/>
      <c r="I663" s="14">
        <v>23.74</v>
      </c>
      <c r="J663" s="119"/>
    </row>
    <row r="664" spans="1:10" x14ac:dyDescent="0.25">
      <c r="A664" s="94" t="s">
        <v>626</v>
      </c>
      <c r="B664" s="97" t="s">
        <v>844</v>
      </c>
      <c r="C664" s="5" t="s">
        <v>19</v>
      </c>
      <c r="D664" s="65">
        <f t="shared" ref="D664:I664" si="371">SUM(D665+D666+D667)</f>
        <v>8</v>
      </c>
      <c r="E664" s="65">
        <f t="shared" si="371"/>
        <v>0</v>
      </c>
      <c r="F664" s="65">
        <f t="shared" si="371"/>
        <v>0</v>
      </c>
      <c r="G664" s="65">
        <f t="shared" si="371"/>
        <v>0</v>
      </c>
      <c r="H664" s="65">
        <f t="shared" si="371"/>
        <v>0</v>
      </c>
      <c r="I664" s="65">
        <f t="shared" si="371"/>
        <v>8</v>
      </c>
      <c r="J664" s="97" t="s">
        <v>269</v>
      </c>
    </row>
    <row r="665" spans="1:10" x14ac:dyDescent="0.25">
      <c r="A665" s="95"/>
      <c r="B665" s="108"/>
      <c r="C665" s="9">
        <v>2013</v>
      </c>
      <c r="D665" s="10">
        <f>SUM(E665+F665+G665+H665+I665)</f>
        <v>8</v>
      </c>
      <c r="E665" s="10"/>
      <c r="F665" s="10"/>
      <c r="G665" s="10"/>
      <c r="H665" s="10"/>
      <c r="I665" s="14">
        <v>8</v>
      </c>
      <c r="J665" s="108"/>
    </row>
    <row r="666" spans="1:10" x14ac:dyDescent="0.25">
      <c r="A666" s="95"/>
      <c r="B666" s="108"/>
      <c r="C666" s="9">
        <v>2014</v>
      </c>
      <c r="D666" s="10">
        <f>SUM(E666+F666+G666+H666+I666)</f>
        <v>0</v>
      </c>
      <c r="E666" s="10"/>
      <c r="F666" s="10"/>
      <c r="G666" s="10"/>
      <c r="H666" s="10"/>
      <c r="I666" s="14">
        <v>0</v>
      </c>
      <c r="J666" s="108"/>
    </row>
    <row r="667" spans="1:10" x14ac:dyDescent="0.25">
      <c r="A667" s="96"/>
      <c r="B667" s="119"/>
      <c r="C667" s="9">
        <v>2015</v>
      </c>
      <c r="D667" s="10">
        <f>SUM(E667+F667+G667+H667+I667)</f>
        <v>0</v>
      </c>
      <c r="E667" s="10"/>
      <c r="F667" s="10"/>
      <c r="G667" s="10"/>
      <c r="H667" s="10"/>
      <c r="I667" s="14">
        <v>0</v>
      </c>
      <c r="J667" s="119"/>
    </row>
    <row r="668" spans="1:10" x14ac:dyDescent="0.25">
      <c r="A668" s="94" t="s">
        <v>627</v>
      </c>
      <c r="B668" s="97" t="s">
        <v>845</v>
      </c>
      <c r="C668" s="5" t="s">
        <v>19</v>
      </c>
      <c r="D668" s="65">
        <f t="shared" ref="D668:I668" si="372">SUM(D669+D670+D671)</f>
        <v>2.4</v>
      </c>
      <c r="E668" s="65">
        <f t="shared" si="372"/>
        <v>0</v>
      </c>
      <c r="F668" s="65">
        <f t="shared" si="372"/>
        <v>0</v>
      </c>
      <c r="G668" s="65">
        <f t="shared" si="372"/>
        <v>0</v>
      </c>
      <c r="H668" s="65">
        <f t="shared" si="372"/>
        <v>0</v>
      </c>
      <c r="I668" s="65">
        <f t="shared" si="372"/>
        <v>2.4</v>
      </c>
      <c r="J668" s="97" t="s">
        <v>270</v>
      </c>
    </row>
    <row r="669" spans="1:10" x14ac:dyDescent="0.25">
      <c r="A669" s="95"/>
      <c r="B669" s="108"/>
      <c r="C669" s="9">
        <v>2013</v>
      </c>
      <c r="D669" s="10">
        <f>SUM(E669+F669+G669+H669+I669)</f>
        <v>2.4</v>
      </c>
      <c r="E669" s="10"/>
      <c r="F669" s="10"/>
      <c r="G669" s="10"/>
      <c r="H669" s="10"/>
      <c r="I669" s="14">
        <v>2.4</v>
      </c>
      <c r="J669" s="108"/>
    </row>
    <row r="670" spans="1:10" x14ac:dyDescent="0.25">
      <c r="A670" s="95"/>
      <c r="B670" s="108"/>
      <c r="C670" s="9">
        <v>2014</v>
      </c>
      <c r="D670" s="10">
        <f>SUM(E670+F670+G670+H670+I670)</f>
        <v>0</v>
      </c>
      <c r="E670" s="10"/>
      <c r="F670" s="10"/>
      <c r="G670" s="10"/>
      <c r="H670" s="10"/>
      <c r="I670" s="14">
        <v>0</v>
      </c>
      <c r="J670" s="108"/>
    </row>
    <row r="671" spans="1:10" x14ac:dyDescent="0.25">
      <c r="A671" s="96"/>
      <c r="B671" s="119"/>
      <c r="C671" s="9">
        <v>2015</v>
      </c>
      <c r="D671" s="10">
        <f>SUM(E671+F671+G671+H671+I671)</f>
        <v>0</v>
      </c>
      <c r="E671" s="10"/>
      <c r="F671" s="10"/>
      <c r="G671" s="10"/>
      <c r="H671" s="10"/>
      <c r="I671" s="14">
        <v>0</v>
      </c>
      <c r="J671" s="119"/>
    </row>
    <row r="672" spans="1:10" x14ac:dyDescent="0.25">
      <c r="A672" s="94" t="s">
        <v>628</v>
      </c>
      <c r="B672" s="97" t="s">
        <v>846</v>
      </c>
      <c r="C672" s="5" t="s">
        <v>19</v>
      </c>
      <c r="D672" s="65">
        <f t="shared" ref="D672:I672" si="373">SUM(D673+D674+D675)</f>
        <v>5.6</v>
      </c>
      <c r="E672" s="65">
        <f t="shared" si="373"/>
        <v>0</v>
      </c>
      <c r="F672" s="65">
        <f t="shared" si="373"/>
        <v>0</v>
      </c>
      <c r="G672" s="65">
        <f t="shared" si="373"/>
        <v>0</v>
      </c>
      <c r="H672" s="65">
        <f t="shared" si="373"/>
        <v>0</v>
      </c>
      <c r="I672" s="65">
        <f t="shared" si="373"/>
        <v>5.6</v>
      </c>
      <c r="J672" s="97" t="s">
        <v>271</v>
      </c>
    </row>
    <row r="673" spans="1:10" x14ac:dyDescent="0.25">
      <c r="A673" s="95"/>
      <c r="B673" s="98"/>
      <c r="C673" s="9">
        <v>2013</v>
      </c>
      <c r="D673" s="10">
        <f>SUM(E673+F673+G673+H673+I673)</f>
        <v>5.6</v>
      </c>
      <c r="E673" s="10"/>
      <c r="F673" s="10"/>
      <c r="G673" s="10"/>
      <c r="H673" s="10"/>
      <c r="I673" s="14">
        <v>5.6</v>
      </c>
      <c r="J673" s="108"/>
    </row>
    <row r="674" spans="1:10" x14ac:dyDescent="0.25">
      <c r="A674" s="95"/>
      <c r="B674" s="98"/>
      <c r="C674" s="9">
        <v>2014</v>
      </c>
      <c r="D674" s="10">
        <f>SUM(E674+F674+G674+H674+I674)</f>
        <v>0</v>
      </c>
      <c r="E674" s="10"/>
      <c r="F674" s="10"/>
      <c r="G674" s="10"/>
      <c r="H674" s="10"/>
      <c r="I674" s="14">
        <v>0</v>
      </c>
      <c r="J674" s="108"/>
    </row>
    <row r="675" spans="1:10" x14ac:dyDescent="0.25">
      <c r="A675" s="96"/>
      <c r="B675" s="99"/>
      <c r="C675" s="9">
        <v>2015</v>
      </c>
      <c r="D675" s="10">
        <f>SUM(E675+F675+G675+H675+I675)</f>
        <v>0</v>
      </c>
      <c r="E675" s="10"/>
      <c r="F675" s="10"/>
      <c r="G675" s="10"/>
      <c r="H675" s="10"/>
      <c r="I675" s="14">
        <v>0</v>
      </c>
      <c r="J675" s="119"/>
    </row>
    <row r="676" spans="1:10" x14ac:dyDescent="0.25">
      <c r="A676" s="94" t="s">
        <v>629</v>
      </c>
      <c r="B676" s="97" t="s">
        <v>847</v>
      </c>
      <c r="C676" s="5" t="s">
        <v>19</v>
      </c>
      <c r="D676" s="65">
        <f t="shared" ref="D676:I676" si="374">SUM(D677:D679)</f>
        <v>0.8</v>
      </c>
      <c r="E676" s="65">
        <f t="shared" si="374"/>
        <v>0</v>
      </c>
      <c r="F676" s="65">
        <f t="shared" si="374"/>
        <v>0</v>
      </c>
      <c r="G676" s="65">
        <f t="shared" si="374"/>
        <v>0</v>
      </c>
      <c r="H676" s="65">
        <f t="shared" si="374"/>
        <v>0</v>
      </c>
      <c r="I676" s="65">
        <f t="shared" si="374"/>
        <v>0.8</v>
      </c>
      <c r="J676" s="97" t="s">
        <v>272</v>
      </c>
    </row>
    <row r="677" spans="1:10" x14ac:dyDescent="0.25">
      <c r="A677" s="95"/>
      <c r="B677" s="98"/>
      <c r="C677" s="9">
        <v>2013</v>
      </c>
      <c r="D677" s="10">
        <f>SUM(E677:I677)</f>
        <v>0.8</v>
      </c>
      <c r="E677" s="10"/>
      <c r="F677" s="10"/>
      <c r="G677" s="10"/>
      <c r="H677" s="10"/>
      <c r="I677" s="14">
        <v>0.8</v>
      </c>
      <c r="J677" s="108"/>
    </row>
    <row r="678" spans="1:10" x14ac:dyDescent="0.25">
      <c r="A678" s="95"/>
      <c r="B678" s="98"/>
      <c r="C678" s="9">
        <v>2014</v>
      </c>
      <c r="D678" s="10">
        <f>SUM(E678:I678)</f>
        <v>0</v>
      </c>
      <c r="E678" s="10"/>
      <c r="F678" s="10"/>
      <c r="G678" s="10"/>
      <c r="H678" s="10"/>
      <c r="I678" s="14">
        <v>0</v>
      </c>
      <c r="J678" s="108"/>
    </row>
    <row r="679" spans="1:10" x14ac:dyDescent="0.25">
      <c r="A679" s="96"/>
      <c r="B679" s="99"/>
      <c r="C679" s="9">
        <v>2015</v>
      </c>
      <c r="D679" s="10">
        <f>SUM(E679:I679)</f>
        <v>0</v>
      </c>
      <c r="E679" s="10"/>
      <c r="F679" s="10"/>
      <c r="G679" s="10"/>
      <c r="H679" s="10"/>
      <c r="I679" s="14">
        <v>0</v>
      </c>
      <c r="J679" s="119"/>
    </row>
    <row r="680" spans="1:10" x14ac:dyDescent="0.25">
      <c r="A680" s="94" t="s">
        <v>630</v>
      </c>
      <c r="B680" s="97" t="s">
        <v>848</v>
      </c>
      <c r="C680" s="5" t="s">
        <v>19</v>
      </c>
      <c r="D680" s="66">
        <f t="shared" ref="D680:I680" si="375">SUM(D681:D683)</f>
        <v>6.4530000000000003</v>
      </c>
      <c r="E680" s="66">
        <f t="shared" si="375"/>
        <v>0</v>
      </c>
      <c r="F680" s="66">
        <f t="shared" si="375"/>
        <v>0</v>
      </c>
      <c r="G680" s="66">
        <f t="shared" si="375"/>
        <v>0</v>
      </c>
      <c r="H680" s="66">
        <f t="shared" si="375"/>
        <v>0</v>
      </c>
      <c r="I680" s="66">
        <f t="shared" si="375"/>
        <v>6.4530000000000003</v>
      </c>
      <c r="J680" s="101"/>
    </row>
    <row r="681" spans="1:10" x14ac:dyDescent="0.25">
      <c r="A681" s="95"/>
      <c r="B681" s="98"/>
      <c r="C681" s="9">
        <v>2013</v>
      </c>
      <c r="D681" s="43">
        <f t="shared" ref="D681:D687" si="376">SUM(E681:I681)</f>
        <v>0</v>
      </c>
      <c r="E681" s="43"/>
      <c r="F681" s="43"/>
      <c r="G681" s="43"/>
      <c r="H681" s="43"/>
      <c r="I681" s="43">
        <v>0</v>
      </c>
      <c r="J681" s="100"/>
    </row>
    <row r="682" spans="1:10" x14ac:dyDescent="0.25">
      <c r="A682" s="95"/>
      <c r="B682" s="98"/>
      <c r="C682" s="9">
        <v>2014</v>
      </c>
      <c r="D682" s="43">
        <f t="shared" si="376"/>
        <v>1.5349999999999999</v>
      </c>
      <c r="E682" s="43"/>
      <c r="F682" s="43"/>
      <c r="G682" s="43"/>
      <c r="H682" s="43"/>
      <c r="I682" s="43">
        <v>1.5349999999999999</v>
      </c>
      <c r="J682" s="100"/>
    </row>
    <row r="683" spans="1:10" x14ac:dyDescent="0.25">
      <c r="A683" s="96"/>
      <c r="B683" s="99"/>
      <c r="C683" s="9">
        <v>2015</v>
      </c>
      <c r="D683" s="43">
        <f t="shared" si="376"/>
        <v>4.9180000000000001</v>
      </c>
      <c r="E683" s="43"/>
      <c r="F683" s="43"/>
      <c r="G683" s="43"/>
      <c r="H683" s="43"/>
      <c r="I683" s="43">
        <v>4.9180000000000001</v>
      </c>
      <c r="J683" s="87"/>
    </row>
    <row r="684" spans="1:10" x14ac:dyDescent="0.25">
      <c r="A684" s="94" t="s">
        <v>631</v>
      </c>
      <c r="B684" s="97" t="s">
        <v>849</v>
      </c>
      <c r="C684" s="5" t="s">
        <v>19</v>
      </c>
      <c r="D684" s="66">
        <f t="shared" ref="D684:I684" si="377">SUM(D685:D687)</f>
        <v>5.95</v>
      </c>
      <c r="E684" s="66">
        <f t="shared" si="377"/>
        <v>0</v>
      </c>
      <c r="F684" s="66">
        <f t="shared" si="377"/>
        <v>0</v>
      </c>
      <c r="G684" s="66">
        <f t="shared" si="377"/>
        <v>0</v>
      </c>
      <c r="H684" s="66">
        <f t="shared" si="377"/>
        <v>0</v>
      </c>
      <c r="I684" s="66">
        <f t="shared" si="377"/>
        <v>5.95</v>
      </c>
      <c r="J684" s="86"/>
    </row>
    <row r="685" spans="1:10" x14ac:dyDescent="0.25">
      <c r="A685" s="95"/>
      <c r="B685" s="98"/>
      <c r="C685" s="9">
        <v>2013</v>
      </c>
      <c r="D685" s="43">
        <f t="shared" si="376"/>
        <v>0</v>
      </c>
      <c r="E685" s="18"/>
      <c r="F685" s="18"/>
      <c r="G685" s="18"/>
      <c r="H685" s="18"/>
      <c r="I685" s="18">
        <v>0</v>
      </c>
      <c r="J685" s="100"/>
    </row>
    <row r="686" spans="1:10" x14ac:dyDescent="0.25">
      <c r="A686" s="95"/>
      <c r="B686" s="98"/>
      <c r="C686" s="9">
        <v>2014</v>
      </c>
      <c r="D686" s="43">
        <f t="shared" si="376"/>
        <v>1.36</v>
      </c>
      <c r="E686" s="18"/>
      <c r="F686" s="18"/>
      <c r="G686" s="18"/>
      <c r="H686" s="18"/>
      <c r="I686" s="18">
        <v>1.36</v>
      </c>
      <c r="J686" s="100"/>
    </row>
    <row r="687" spans="1:10" x14ac:dyDescent="0.25">
      <c r="A687" s="96"/>
      <c r="B687" s="99"/>
      <c r="C687" s="9">
        <v>2015</v>
      </c>
      <c r="D687" s="43">
        <f t="shared" si="376"/>
        <v>4.59</v>
      </c>
      <c r="E687" s="18"/>
      <c r="F687" s="18"/>
      <c r="G687" s="18"/>
      <c r="H687" s="18"/>
      <c r="I687" s="18">
        <v>4.59</v>
      </c>
      <c r="J687" s="87"/>
    </row>
    <row r="688" spans="1:10" x14ac:dyDescent="0.25">
      <c r="A688" s="94" t="s">
        <v>632</v>
      </c>
      <c r="B688" s="97" t="s">
        <v>850</v>
      </c>
      <c r="C688" s="5" t="s">
        <v>19</v>
      </c>
      <c r="D688" s="66">
        <f t="shared" ref="D688:I688" si="378">SUM(D689:D691)</f>
        <v>23.5</v>
      </c>
      <c r="E688" s="66">
        <f t="shared" si="378"/>
        <v>0</v>
      </c>
      <c r="F688" s="66">
        <f t="shared" si="378"/>
        <v>0</v>
      </c>
      <c r="G688" s="66">
        <f t="shared" si="378"/>
        <v>0</v>
      </c>
      <c r="H688" s="66">
        <f t="shared" si="378"/>
        <v>0</v>
      </c>
      <c r="I688" s="66">
        <f t="shared" si="378"/>
        <v>23.5</v>
      </c>
      <c r="J688" s="86"/>
    </row>
    <row r="689" spans="1:10" x14ac:dyDescent="0.25">
      <c r="A689" s="95"/>
      <c r="B689" s="98"/>
      <c r="C689" s="9">
        <v>2013</v>
      </c>
      <c r="D689" s="43">
        <f t="shared" ref="D689:D695" si="379">SUM(E689:I689)</f>
        <v>0</v>
      </c>
      <c r="E689" s="43"/>
      <c r="F689" s="43"/>
      <c r="G689" s="43"/>
      <c r="H689" s="43"/>
      <c r="I689" s="43">
        <v>0</v>
      </c>
      <c r="J689" s="100"/>
    </row>
    <row r="690" spans="1:10" x14ac:dyDescent="0.25">
      <c r="A690" s="95"/>
      <c r="B690" s="98"/>
      <c r="C690" s="9">
        <v>2014</v>
      </c>
      <c r="D690" s="43">
        <f t="shared" si="379"/>
        <v>23.210999999999999</v>
      </c>
      <c r="E690" s="43"/>
      <c r="F690" s="43"/>
      <c r="G690" s="43"/>
      <c r="H690" s="43"/>
      <c r="I690" s="43">
        <v>23.210999999999999</v>
      </c>
      <c r="J690" s="100"/>
    </row>
    <row r="691" spans="1:10" x14ac:dyDescent="0.25">
      <c r="A691" s="96"/>
      <c r="B691" s="99"/>
      <c r="C691" s="9">
        <v>2015</v>
      </c>
      <c r="D691" s="18">
        <f t="shared" si="379"/>
        <v>0.28899999999999998</v>
      </c>
      <c r="E691" s="18"/>
      <c r="F691" s="18"/>
      <c r="G691" s="18"/>
      <c r="H691" s="18"/>
      <c r="I691" s="18">
        <v>0.28899999999999998</v>
      </c>
      <c r="J691" s="87"/>
    </row>
    <row r="692" spans="1:10" x14ac:dyDescent="0.25">
      <c r="A692" s="94" t="s">
        <v>633</v>
      </c>
      <c r="B692" s="97" t="s">
        <v>851</v>
      </c>
      <c r="C692" s="5" t="s">
        <v>19</v>
      </c>
      <c r="D692" s="66">
        <f t="shared" ref="D692:I692" si="380">SUM(D693:D695)</f>
        <v>10.16</v>
      </c>
      <c r="E692" s="66">
        <f t="shared" si="380"/>
        <v>0</v>
      </c>
      <c r="F692" s="66">
        <f t="shared" si="380"/>
        <v>0</v>
      </c>
      <c r="G692" s="66">
        <f t="shared" si="380"/>
        <v>0</v>
      </c>
      <c r="H692" s="66">
        <f t="shared" si="380"/>
        <v>0</v>
      </c>
      <c r="I692" s="66">
        <f t="shared" si="380"/>
        <v>10.16</v>
      </c>
      <c r="J692" s="86"/>
    </row>
    <row r="693" spans="1:10" x14ac:dyDescent="0.25">
      <c r="A693" s="95"/>
      <c r="B693" s="98"/>
      <c r="C693" s="9">
        <v>2013</v>
      </c>
      <c r="D693" s="43">
        <f t="shared" si="379"/>
        <v>0</v>
      </c>
      <c r="E693" s="18"/>
      <c r="F693" s="18"/>
      <c r="G693" s="18"/>
      <c r="H693" s="18"/>
      <c r="I693" s="18">
        <v>0</v>
      </c>
      <c r="J693" s="100"/>
    </row>
    <row r="694" spans="1:10" x14ac:dyDescent="0.25">
      <c r="A694" s="95"/>
      <c r="B694" s="98"/>
      <c r="C694" s="9">
        <v>2014</v>
      </c>
      <c r="D694" s="43">
        <f t="shared" si="379"/>
        <v>0</v>
      </c>
      <c r="E694" s="18"/>
      <c r="F694" s="18"/>
      <c r="G694" s="18"/>
      <c r="H694" s="18"/>
      <c r="I694" s="18">
        <v>0</v>
      </c>
      <c r="J694" s="100"/>
    </row>
    <row r="695" spans="1:10" x14ac:dyDescent="0.25">
      <c r="A695" s="96"/>
      <c r="B695" s="99"/>
      <c r="C695" s="9">
        <v>2015</v>
      </c>
      <c r="D695" s="18">
        <f t="shared" si="379"/>
        <v>10.16</v>
      </c>
      <c r="E695" s="18"/>
      <c r="F695" s="18"/>
      <c r="G695" s="18"/>
      <c r="H695" s="18"/>
      <c r="I695" s="18">
        <v>10.16</v>
      </c>
      <c r="J695" s="87"/>
    </row>
    <row r="696" spans="1:10" x14ac:dyDescent="0.25">
      <c r="A696" s="94" t="s">
        <v>634</v>
      </c>
      <c r="B696" s="97" t="s">
        <v>852</v>
      </c>
      <c r="C696" s="5" t="s">
        <v>19</v>
      </c>
      <c r="D696" s="66">
        <f t="shared" ref="D696:I696" si="381">SUM(D697:D699)</f>
        <v>10.792999999999999</v>
      </c>
      <c r="E696" s="66">
        <f t="shared" si="381"/>
        <v>0</v>
      </c>
      <c r="F696" s="66">
        <f t="shared" si="381"/>
        <v>0</v>
      </c>
      <c r="G696" s="66">
        <f t="shared" si="381"/>
        <v>0</v>
      </c>
      <c r="H696" s="66">
        <f t="shared" si="381"/>
        <v>0</v>
      </c>
      <c r="I696" s="66">
        <f t="shared" si="381"/>
        <v>10.792999999999999</v>
      </c>
      <c r="J696" s="86"/>
    </row>
    <row r="697" spans="1:10" x14ac:dyDescent="0.25">
      <c r="A697" s="95"/>
      <c r="B697" s="98"/>
      <c r="C697" s="9">
        <v>2013</v>
      </c>
      <c r="D697" s="43">
        <f t="shared" ref="D697:D699" si="382">SUM(E697:I697)</f>
        <v>0</v>
      </c>
      <c r="E697" s="43"/>
      <c r="F697" s="43"/>
      <c r="G697" s="43"/>
      <c r="H697" s="43"/>
      <c r="I697" s="43">
        <v>0</v>
      </c>
      <c r="J697" s="100"/>
    </row>
    <row r="698" spans="1:10" x14ac:dyDescent="0.25">
      <c r="A698" s="95"/>
      <c r="B698" s="98"/>
      <c r="C698" s="9">
        <v>2014</v>
      </c>
      <c r="D698" s="43">
        <f t="shared" si="382"/>
        <v>0</v>
      </c>
      <c r="E698" s="43"/>
      <c r="F698" s="43"/>
      <c r="G698" s="43"/>
      <c r="H698" s="43"/>
      <c r="I698" s="43">
        <v>0</v>
      </c>
      <c r="J698" s="100"/>
    </row>
    <row r="699" spans="1:10" x14ac:dyDescent="0.25">
      <c r="A699" s="96"/>
      <c r="B699" s="99"/>
      <c r="C699" s="9">
        <v>2015</v>
      </c>
      <c r="D699" s="43">
        <f t="shared" si="382"/>
        <v>10.792999999999999</v>
      </c>
      <c r="E699" s="43"/>
      <c r="F699" s="43"/>
      <c r="G699" s="43"/>
      <c r="H699" s="43"/>
      <c r="I699" s="43">
        <v>10.792999999999999</v>
      </c>
      <c r="J699" s="127"/>
    </row>
    <row r="700" spans="1:10" x14ac:dyDescent="0.25">
      <c r="A700" s="94" t="s">
        <v>635</v>
      </c>
      <c r="B700" s="97" t="s">
        <v>853</v>
      </c>
      <c r="C700" s="5" t="s">
        <v>19</v>
      </c>
      <c r="D700" s="65">
        <f t="shared" ref="D700:I700" si="383">SUM(D701:D703)</f>
        <v>83.27</v>
      </c>
      <c r="E700" s="65">
        <f t="shared" si="383"/>
        <v>0</v>
      </c>
      <c r="F700" s="65">
        <f>SUM(F701:F703)</f>
        <v>7.77</v>
      </c>
      <c r="G700" s="65">
        <f t="shared" si="383"/>
        <v>0</v>
      </c>
      <c r="H700" s="65">
        <f t="shared" si="383"/>
        <v>0</v>
      </c>
      <c r="I700" s="65">
        <f t="shared" si="383"/>
        <v>75.5</v>
      </c>
      <c r="J700" s="97" t="s">
        <v>273</v>
      </c>
    </row>
    <row r="701" spans="1:10" x14ac:dyDescent="0.25">
      <c r="A701" s="95"/>
      <c r="B701" s="98"/>
      <c r="C701" s="9">
        <v>2013</v>
      </c>
      <c r="D701" s="10">
        <f>SUM(E701:I701)</f>
        <v>29.27</v>
      </c>
      <c r="E701" s="10"/>
      <c r="F701" s="10">
        <v>2.57</v>
      </c>
      <c r="G701" s="10"/>
      <c r="H701" s="10"/>
      <c r="I701" s="19">
        <v>26.7</v>
      </c>
      <c r="J701" s="108"/>
    </row>
    <row r="702" spans="1:10" x14ac:dyDescent="0.25">
      <c r="A702" s="95"/>
      <c r="B702" s="98"/>
      <c r="C702" s="9">
        <v>2014</v>
      </c>
      <c r="D702" s="10">
        <f>SUM(E702:I702)</f>
        <v>29</v>
      </c>
      <c r="E702" s="10"/>
      <c r="F702" s="10">
        <v>2.6</v>
      </c>
      <c r="G702" s="10"/>
      <c r="H702" s="10"/>
      <c r="I702" s="19">
        <v>26.4</v>
      </c>
      <c r="J702" s="108"/>
    </row>
    <row r="703" spans="1:10" x14ac:dyDescent="0.25">
      <c r="A703" s="96"/>
      <c r="B703" s="99"/>
      <c r="C703" s="9">
        <v>2015</v>
      </c>
      <c r="D703" s="10">
        <f>SUM(E703:I703)</f>
        <v>25</v>
      </c>
      <c r="E703" s="10"/>
      <c r="F703" s="10">
        <v>2.6</v>
      </c>
      <c r="G703" s="10"/>
      <c r="H703" s="10"/>
      <c r="I703" s="19">
        <v>22.4</v>
      </c>
      <c r="J703" s="119"/>
    </row>
    <row r="704" spans="1:10" x14ac:dyDescent="0.25">
      <c r="A704" s="94" t="s">
        <v>636</v>
      </c>
      <c r="B704" s="97" t="s">
        <v>854</v>
      </c>
      <c r="C704" s="5" t="s">
        <v>19</v>
      </c>
      <c r="D704" s="65">
        <f t="shared" ref="D704:I704" si="384">SUM(D705:D707)</f>
        <v>65.039999999999992</v>
      </c>
      <c r="E704" s="65">
        <f t="shared" si="384"/>
        <v>0</v>
      </c>
      <c r="F704" s="65">
        <f t="shared" si="384"/>
        <v>0</v>
      </c>
      <c r="G704" s="65">
        <f t="shared" si="384"/>
        <v>0</v>
      </c>
      <c r="H704" s="65">
        <f t="shared" si="384"/>
        <v>0</v>
      </c>
      <c r="I704" s="80">
        <f t="shared" si="384"/>
        <v>65.039999999999992</v>
      </c>
      <c r="J704" s="171"/>
    </row>
    <row r="705" spans="1:10" x14ac:dyDescent="0.25">
      <c r="A705" s="95"/>
      <c r="B705" s="98"/>
      <c r="C705" s="9">
        <v>2013</v>
      </c>
      <c r="D705" s="10">
        <f>SUM(E705:I705)</f>
        <v>20</v>
      </c>
      <c r="E705" s="9"/>
      <c r="F705" s="9"/>
      <c r="G705" s="9"/>
      <c r="H705" s="9"/>
      <c r="I705" s="19">
        <v>20</v>
      </c>
      <c r="J705" s="172"/>
    </row>
    <row r="706" spans="1:10" x14ac:dyDescent="0.25">
      <c r="A706" s="95"/>
      <c r="B706" s="98"/>
      <c r="C706" s="9">
        <v>2014</v>
      </c>
      <c r="D706" s="10">
        <f>SUM(E706:I706)</f>
        <v>22</v>
      </c>
      <c r="E706" s="9"/>
      <c r="F706" s="9"/>
      <c r="G706" s="9"/>
      <c r="H706" s="9"/>
      <c r="I706" s="19">
        <v>22</v>
      </c>
      <c r="J706" s="172"/>
    </row>
    <row r="707" spans="1:10" x14ac:dyDescent="0.25">
      <c r="A707" s="96"/>
      <c r="B707" s="99"/>
      <c r="C707" s="9">
        <v>2015</v>
      </c>
      <c r="D707" s="10">
        <f>SUM(E707:I707)</f>
        <v>23.04</v>
      </c>
      <c r="E707" s="9"/>
      <c r="F707" s="9"/>
      <c r="G707" s="9"/>
      <c r="H707" s="9"/>
      <c r="I707" s="9">
        <v>23.04</v>
      </c>
      <c r="J707" s="192"/>
    </row>
    <row r="708" spans="1:10" x14ac:dyDescent="0.25">
      <c r="A708" s="94" t="s">
        <v>637</v>
      </c>
      <c r="B708" s="97" t="s">
        <v>855</v>
      </c>
      <c r="C708" s="5" t="s">
        <v>19</v>
      </c>
      <c r="D708" s="65">
        <f t="shared" ref="D708:I708" si="385">SUM(D709:D711)</f>
        <v>58.400000000000006</v>
      </c>
      <c r="E708" s="65">
        <f t="shared" si="385"/>
        <v>0</v>
      </c>
      <c r="F708" s="65">
        <f t="shared" si="385"/>
        <v>0</v>
      </c>
      <c r="G708" s="65">
        <f t="shared" si="385"/>
        <v>0</v>
      </c>
      <c r="H708" s="65">
        <f t="shared" si="385"/>
        <v>0</v>
      </c>
      <c r="I708" s="80">
        <f t="shared" si="385"/>
        <v>58.400000000000006</v>
      </c>
      <c r="J708" s="97" t="s">
        <v>274</v>
      </c>
    </row>
    <row r="709" spans="1:10" x14ac:dyDescent="0.25">
      <c r="A709" s="95"/>
      <c r="B709" s="98"/>
      <c r="C709" s="9">
        <v>2013</v>
      </c>
      <c r="D709" s="10">
        <f>SUM(E709:I709)</f>
        <v>8.4</v>
      </c>
      <c r="E709" s="10"/>
      <c r="F709" s="10"/>
      <c r="G709" s="10"/>
      <c r="H709" s="10"/>
      <c r="I709" s="19">
        <v>8.4</v>
      </c>
      <c r="J709" s="98"/>
    </row>
    <row r="710" spans="1:10" x14ac:dyDescent="0.25">
      <c r="A710" s="95"/>
      <c r="B710" s="98"/>
      <c r="C710" s="9">
        <v>2014</v>
      </c>
      <c r="D710" s="10">
        <f>SUM(E710:I710)</f>
        <v>15.9</v>
      </c>
      <c r="E710" s="10"/>
      <c r="F710" s="10"/>
      <c r="G710" s="10"/>
      <c r="H710" s="10"/>
      <c r="I710" s="19">
        <v>15.9</v>
      </c>
      <c r="J710" s="98"/>
    </row>
    <row r="711" spans="1:10" x14ac:dyDescent="0.25">
      <c r="A711" s="96"/>
      <c r="B711" s="99"/>
      <c r="C711" s="9">
        <v>2015</v>
      </c>
      <c r="D711" s="10">
        <f>SUM(E711:I711)</f>
        <v>34.1</v>
      </c>
      <c r="E711" s="10"/>
      <c r="F711" s="10"/>
      <c r="G711" s="10"/>
      <c r="H711" s="10"/>
      <c r="I711" s="19">
        <v>34.1</v>
      </c>
      <c r="J711" s="99"/>
    </row>
    <row r="712" spans="1:10" x14ac:dyDescent="0.25">
      <c r="A712" s="94" t="s">
        <v>638</v>
      </c>
      <c r="B712" s="97" t="s">
        <v>856</v>
      </c>
      <c r="C712" s="5" t="s">
        <v>19</v>
      </c>
      <c r="D712" s="65">
        <f t="shared" ref="D712:I712" si="386">SUM(D713:D715)</f>
        <v>11.6</v>
      </c>
      <c r="E712" s="65">
        <f t="shared" si="386"/>
        <v>0</v>
      </c>
      <c r="F712" s="65">
        <f t="shared" si="386"/>
        <v>0</v>
      </c>
      <c r="G712" s="65">
        <f t="shared" si="386"/>
        <v>0</v>
      </c>
      <c r="H712" s="65">
        <f t="shared" si="386"/>
        <v>0</v>
      </c>
      <c r="I712" s="80">
        <f t="shared" si="386"/>
        <v>11.6</v>
      </c>
      <c r="J712" s="97" t="s">
        <v>275</v>
      </c>
    </row>
    <row r="713" spans="1:10" x14ac:dyDescent="0.25">
      <c r="A713" s="95"/>
      <c r="B713" s="98"/>
      <c r="C713" s="9">
        <v>2013</v>
      </c>
      <c r="D713" s="10">
        <f>SUM(E713:I713)</f>
        <v>3.8</v>
      </c>
      <c r="E713" s="10"/>
      <c r="F713" s="10"/>
      <c r="G713" s="10"/>
      <c r="H713" s="10"/>
      <c r="I713" s="19">
        <v>3.8</v>
      </c>
      <c r="J713" s="108"/>
    </row>
    <row r="714" spans="1:10" x14ac:dyDescent="0.25">
      <c r="A714" s="95"/>
      <c r="B714" s="98"/>
      <c r="C714" s="9">
        <v>2014</v>
      </c>
      <c r="D714" s="10">
        <f>SUM(E714:I714)</f>
        <v>4.3</v>
      </c>
      <c r="E714" s="10"/>
      <c r="F714" s="10"/>
      <c r="G714" s="10"/>
      <c r="H714" s="10"/>
      <c r="I714" s="19">
        <v>4.3</v>
      </c>
      <c r="J714" s="108"/>
    </row>
    <row r="715" spans="1:10" x14ac:dyDescent="0.25">
      <c r="A715" s="96"/>
      <c r="B715" s="99"/>
      <c r="C715" s="9">
        <v>2015</v>
      </c>
      <c r="D715" s="10">
        <f>SUM(E715:I715)</f>
        <v>3.5</v>
      </c>
      <c r="E715" s="10"/>
      <c r="F715" s="10"/>
      <c r="G715" s="10"/>
      <c r="H715" s="10"/>
      <c r="I715" s="19">
        <v>3.5</v>
      </c>
      <c r="J715" s="119"/>
    </row>
    <row r="716" spans="1:10" x14ac:dyDescent="0.25">
      <c r="A716" s="94" t="s">
        <v>639</v>
      </c>
      <c r="B716" s="97" t="s">
        <v>857</v>
      </c>
      <c r="C716" s="5" t="s">
        <v>19</v>
      </c>
      <c r="D716" s="65">
        <f t="shared" ref="D716:I716" si="387">SUM(D717:D719)</f>
        <v>12.25</v>
      </c>
      <c r="E716" s="65">
        <f t="shared" si="387"/>
        <v>0</v>
      </c>
      <c r="F716" s="65">
        <f>SUM(F717:F719)</f>
        <v>3.25</v>
      </c>
      <c r="G716" s="65">
        <f t="shared" si="387"/>
        <v>0</v>
      </c>
      <c r="H716" s="65">
        <f t="shared" si="387"/>
        <v>0</v>
      </c>
      <c r="I716" s="65">
        <f t="shared" si="387"/>
        <v>9</v>
      </c>
      <c r="J716" s="97" t="s">
        <v>276</v>
      </c>
    </row>
    <row r="717" spans="1:10" x14ac:dyDescent="0.25">
      <c r="A717" s="95"/>
      <c r="B717" s="98"/>
      <c r="C717" s="9">
        <v>2013</v>
      </c>
      <c r="D717" s="10">
        <f>SUM(E717:I717)</f>
        <v>6.25</v>
      </c>
      <c r="E717" s="10"/>
      <c r="F717" s="10">
        <v>0.25</v>
      </c>
      <c r="G717" s="10"/>
      <c r="H717" s="10"/>
      <c r="I717" s="14">
        <v>6</v>
      </c>
      <c r="J717" s="108"/>
    </row>
    <row r="718" spans="1:10" x14ac:dyDescent="0.25">
      <c r="A718" s="95"/>
      <c r="B718" s="98"/>
      <c r="C718" s="9">
        <v>2014</v>
      </c>
      <c r="D718" s="10">
        <f>SUM(E718:I718)</f>
        <v>6</v>
      </c>
      <c r="E718" s="10"/>
      <c r="F718" s="10">
        <v>3</v>
      </c>
      <c r="G718" s="10"/>
      <c r="H718" s="10"/>
      <c r="I718" s="14">
        <v>3</v>
      </c>
      <c r="J718" s="108"/>
    </row>
    <row r="719" spans="1:10" x14ac:dyDescent="0.25">
      <c r="A719" s="96"/>
      <c r="B719" s="99"/>
      <c r="C719" s="9">
        <v>2015</v>
      </c>
      <c r="D719" s="10">
        <f>SUM(E719:I719)</f>
        <v>0</v>
      </c>
      <c r="E719" s="10"/>
      <c r="F719" s="10">
        <v>0</v>
      </c>
      <c r="G719" s="10"/>
      <c r="H719" s="10"/>
      <c r="I719" s="14">
        <v>0</v>
      </c>
      <c r="J719" s="119"/>
    </row>
    <row r="720" spans="1:10" x14ac:dyDescent="0.25">
      <c r="A720" s="94" t="s">
        <v>640</v>
      </c>
      <c r="B720" s="97" t="s">
        <v>858</v>
      </c>
      <c r="C720" s="5" t="s">
        <v>19</v>
      </c>
      <c r="D720" s="65">
        <f t="shared" ref="D720:I720" si="388">SUM(D721:D723)</f>
        <v>10.25</v>
      </c>
      <c r="E720" s="65">
        <f t="shared" si="388"/>
        <v>0</v>
      </c>
      <c r="F720" s="65">
        <f>SUM(F721:F723)</f>
        <v>3.25</v>
      </c>
      <c r="G720" s="65">
        <f t="shared" si="388"/>
        <v>0</v>
      </c>
      <c r="H720" s="65">
        <f t="shared" si="388"/>
        <v>0</v>
      </c>
      <c r="I720" s="65">
        <f t="shared" si="388"/>
        <v>7</v>
      </c>
      <c r="J720" s="97" t="s">
        <v>277</v>
      </c>
    </row>
    <row r="721" spans="1:10" x14ac:dyDescent="0.25">
      <c r="A721" s="95"/>
      <c r="B721" s="98"/>
      <c r="C721" s="9">
        <v>2013</v>
      </c>
      <c r="D721" s="10">
        <f>SUM(E721:I721)</f>
        <v>4.25</v>
      </c>
      <c r="E721" s="10"/>
      <c r="F721" s="10">
        <v>0.25</v>
      </c>
      <c r="G721" s="10"/>
      <c r="H721" s="10"/>
      <c r="I721" s="14">
        <v>4</v>
      </c>
      <c r="J721" s="108"/>
    </row>
    <row r="722" spans="1:10" x14ac:dyDescent="0.25">
      <c r="A722" s="95"/>
      <c r="B722" s="98"/>
      <c r="C722" s="9">
        <v>2014</v>
      </c>
      <c r="D722" s="10">
        <f>SUM(E722:I722)</f>
        <v>6</v>
      </c>
      <c r="E722" s="10"/>
      <c r="F722" s="10">
        <v>3</v>
      </c>
      <c r="G722" s="10"/>
      <c r="H722" s="10"/>
      <c r="I722" s="14">
        <v>3</v>
      </c>
      <c r="J722" s="108"/>
    </row>
    <row r="723" spans="1:10" x14ac:dyDescent="0.25">
      <c r="A723" s="96"/>
      <c r="B723" s="99"/>
      <c r="C723" s="9">
        <v>2015</v>
      </c>
      <c r="D723" s="10">
        <f>SUM(E723:I723)</f>
        <v>0</v>
      </c>
      <c r="E723" s="10"/>
      <c r="F723" s="10">
        <v>0</v>
      </c>
      <c r="G723" s="10"/>
      <c r="H723" s="10"/>
      <c r="I723" s="14">
        <v>0</v>
      </c>
      <c r="J723" s="119"/>
    </row>
    <row r="724" spans="1:10" x14ac:dyDescent="0.25">
      <c r="A724" s="94" t="s">
        <v>641</v>
      </c>
      <c r="B724" s="97" t="s">
        <v>859</v>
      </c>
      <c r="C724" s="5" t="s">
        <v>19</v>
      </c>
      <c r="D724" s="65">
        <f t="shared" ref="D724:I724" si="389">SUM(D725:D727)</f>
        <v>3</v>
      </c>
      <c r="E724" s="65">
        <f t="shared" si="389"/>
        <v>0</v>
      </c>
      <c r="F724" s="65">
        <f>SUM(F725:F727)</f>
        <v>3</v>
      </c>
      <c r="G724" s="65">
        <f t="shared" si="389"/>
        <v>0</v>
      </c>
      <c r="H724" s="65">
        <f t="shared" si="389"/>
        <v>0</v>
      </c>
      <c r="I724" s="65">
        <f t="shared" si="389"/>
        <v>0</v>
      </c>
      <c r="J724" s="101"/>
    </row>
    <row r="725" spans="1:10" x14ac:dyDescent="0.25">
      <c r="A725" s="95"/>
      <c r="B725" s="98"/>
      <c r="C725" s="9">
        <v>2013</v>
      </c>
      <c r="D725" s="10">
        <f>SUM(E725:I725)</f>
        <v>3</v>
      </c>
      <c r="E725" s="10"/>
      <c r="F725" s="10">
        <v>3</v>
      </c>
      <c r="G725" s="10"/>
      <c r="H725" s="10"/>
      <c r="I725" s="14"/>
      <c r="J725" s="100"/>
    </row>
    <row r="726" spans="1:10" x14ac:dyDescent="0.25">
      <c r="A726" s="95"/>
      <c r="B726" s="98"/>
      <c r="C726" s="9">
        <v>2014</v>
      </c>
      <c r="D726" s="10">
        <f>SUM(E726:I726)</f>
        <v>0</v>
      </c>
      <c r="E726" s="10"/>
      <c r="F726" s="10">
        <v>0</v>
      </c>
      <c r="G726" s="10"/>
      <c r="H726" s="10"/>
      <c r="I726" s="14"/>
      <c r="J726" s="100"/>
    </row>
    <row r="727" spans="1:10" x14ac:dyDescent="0.25">
      <c r="A727" s="96"/>
      <c r="B727" s="99"/>
      <c r="C727" s="9">
        <v>2015</v>
      </c>
      <c r="D727" s="10">
        <f>SUM(E727:I727)</f>
        <v>0</v>
      </c>
      <c r="E727" s="10"/>
      <c r="F727" s="10">
        <v>0</v>
      </c>
      <c r="G727" s="10"/>
      <c r="H727" s="10"/>
      <c r="I727" s="14"/>
      <c r="J727" s="127"/>
    </row>
    <row r="728" spans="1:10" x14ac:dyDescent="0.25">
      <c r="A728" s="106" t="s">
        <v>642</v>
      </c>
      <c r="B728" s="109" t="s">
        <v>860</v>
      </c>
      <c r="C728" s="5" t="s">
        <v>19</v>
      </c>
      <c r="D728" s="49">
        <f t="shared" ref="D728:I728" si="390">SUM(D729:D731)</f>
        <v>11.5</v>
      </c>
      <c r="E728" s="49">
        <f t="shared" si="390"/>
        <v>0</v>
      </c>
      <c r="F728" s="49">
        <f>SUM(F729:F731)</f>
        <v>2</v>
      </c>
      <c r="G728" s="49">
        <f t="shared" si="390"/>
        <v>0</v>
      </c>
      <c r="H728" s="49">
        <f t="shared" si="390"/>
        <v>9.5</v>
      </c>
      <c r="I728" s="49">
        <f t="shared" si="390"/>
        <v>0</v>
      </c>
      <c r="J728" s="109" t="s">
        <v>278</v>
      </c>
    </row>
    <row r="729" spans="1:10" x14ac:dyDescent="0.25">
      <c r="A729" s="106"/>
      <c r="B729" s="109"/>
      <c r="C729" s="9">
        <v>2013</v>
      </c>
      <c r="D729" s="10">
        <f>SUM(E729:I729)</f>
        <v>0.5</v>
      </c>
      <c r="E729" s="16"/>
      <c r="F729" s="14">
        <v>0.5</v>
      </c>
      <c r="G729" s="16"/>
      <c r="H729" s="14">
        <v>0</v>
      </c>
      <c r="I729" s="10"/>
      <c r="J729" s="109"/>
    </row>
    <row r="730" spans="1:10" x14ac:dyDescent="0.25">
      <c r="A730" s="106"/>
      <c r="B730" s="109"/>
      <c r="C730" s="9">
        <v>2014</v>
      </c>
      <c r="D730" s="10">
        <f>SUM(E730:I730)</f>
        <v>11</v>
      </c>
      <c r="E730" s="16"/>
      <c r="F730" s="10">
        <v>1.5</v>
      </c>
      <c r="G730" s="16"/>
      <c r="H730" s="14">
        <v>9.5</v>
      </c>
      <c r="I730" s="10"/>
      <c r="J730" s="109"/>
    </row>
    <row r="731" spans="1:10" ht="13.5" customHeight="1" x14ac:dyDescent="0.25">
      <c r="A731" s="106"/>
      <c r="B731" s="109"/>
      <c r="C731" s="9">
        <v>2015</v>
      </c>
      <c r="D731" s="10">
        <f>SUM(E731:I731)</f>
        <v>0</v>
      </c>
      <c r="E731" s="16"/>
      <c r="F731" s="14">
        <v>0</v>
      </c>
      <c r="G731" s="16"/>
      <c r="H731" s="14">
        <v>0</v>
      </c>
      <c r="I731" s="10"/>
      <c r="J731" s="109"/>
    </row>
    <row r="732" spans="1:10" x14ac:dyDescent="0.25">
      <c r="A732" s="106" t="s">
        <v>643</v>
      </c>
      <c r="B732" s="109" t="s">
        <v>861</v>
      </c>
      <c r="C732" s="5" t="s">
        <v>19</v>
      </c>
      <c r="D732" s="49">
        <f t="shared" ref="D732:I732" si="391">SUM(D733:D735)</f>
        <v>2.5</v>
      </c>
      <c r="E732" s="49">
        <f t="shared" si="391"/>
        <v>0</v>
      </c>
      <c r="F732" s="49">
        <f>SUM(F733:F735)</f>
        <v>2.5</v>
      </c>
      <c r="G732" s="49">
        <f t="shared" si="391"/>
        <v>0</v>
      </c>
      <c r="H732" s="49">
        <f t="shared" si="391"/>
        <v>0</v>
      </c>
      <c r="I732" s="49">
        <f t="shared" si="391"/>
        <v>0</v>
      </c>
      <c r="J732" s="109" t="s">
        <v>279</v>
      </c>
    </row>
    <row r="733" spans="1:10" x14ac:dyDescent="0.25">
      <c r="A733" s="106"/>
      <c r="B733" s="109"/>
      <c r="C733" s="9">
        <v>2013</v>
      </c>
      <c r="D733" s="10">
        <f>SUM(E733:I733)</f>
        <v>2.5</v>
      </c>
      <c r="E733" s="16"/>
      <c r="F733" s="10">
        <v>2.5</v>
      </c>
      <c r="G733" s="16"/>
      <c r="H733" s="16"/>
      <c r="I733" s="14"/>
      <c r="J733" s="109"/>
    </row>
    <row r="734" spans="1:10" x14ac:dyDescent="0.25">
      <c r="A734" s="106"/>
      <c r="B734" s="109"/>
      <c r="C734" s="9">
        <v>2014</v>
      </c>
      <c r="D734" s="10">
        <f>SUM(E734:I734)</f>
        <v>0</v>
      </c>
      <c r="E734" s="16"/>
      <c r="F734" s="10">
        <v>0</v>
      </c>
      <c r="G734" s="16"/>
      <c r="H734" s="16"/>
      <c r="I734" s="14"/>
      <c r="J734" s="109"/>
    </row>
    <row r="735" spans="1:10" x14ac:dyDescent="0.25">
      <c r="A735" s="106"/>
      <c r="B735" s="109"/>
      <c r="C735" s="9">
        <v>2015</v>
      </c>
      <c r="D735" s="10">
        <f>SUM(E735:I735)</f>
        <v>0</v>
      </c>
      <c r="E735" s="16"/>
      <c r="F735" s="10">
        <v>0</v>
      </c>
      <c r="G735" s="16"/>
      <c r="H735" s="16"/>
      <c r="I735" s="14"/>
      <c r="J735" s="109"/>
    </row>
    <row r="736" spans="1:10" x14ac:dyDescent="0.25">
      <c r="A736" s="94" t="s">
        <v>644</v>
      </c>
      <c r="B736" s="97" t="s">
        <v>862</v>
      </c>
      <c r="C736" s="5" t="s">
        <v>19</v>
      </c>
      <c r="D736" s="49">
        <f t="shared" ref="D736:I736" si="392">SUM(D737:D739)</f>
        <v>1.2000000000000002</v>
      </c>
      <c r="E736" s="49">
        <f t="shared" si="392"/>
        <v>0</v>
      </c>
      <c r="F736" s="49">
        <f t="shared" si="392"/>
        <v>0</v>
      </c>
      <c r="G736" s="49">
        <f t="shared" si="392"/>
        <v>0</v>
      </c>
      <c r="H736" s="49">
        <f t="shared" si="392"/>
        <v>0</v>
      </c>
      <c r="I736" s="49">
        <f t="shared" si="392"/>
        <v>1.2000000000000002</v>
      </c>
      <c r="J736" s="97" t="s">
        <v>280</v>
      </c>
    </row>
    <row r="737" spans="1:10" x14ac:dyDescent="0.25">
      <c r="A737" s="95"/>
      <c r="B737" s="108"/>
      <c r="C737" s="9">
        <v>2013</v>
      </c>
      <c r="D737" s="10">
        <f>SUM(E737:I737)</f>
        <v>0.4</v>
      </c>
      <c r="E737" s="16"/>
      <c r="F737" s="10"/>
      <c r="G737" s="16"/>
      <c r="H737" s="16"/>
      <c r="I737" s="14">
        <v>0.4</v>
      </c>
      <c r="J737" s="108"/>
    </row>
    <row r="738" spans="1:10" x14ac:dyDescent="0.25">
      <c r="A738" s="95"/>
      <c r="B738" s="108"/>
      <c r="C738" s="9">
        <v>2014</v>
      </c>
      <c r="D738" s="10">
        <f>SUM(E738:I738)</f>
        <v>0.4</v>
      </c>
      <c r="E738" s="16"/>
      <c r="F738" s="10"/>
      <c r="G738" s="16"/>
      <c r="H738" s="16"/>
      <c r="I738" s="14">
        <v>0.4</v>
      </c>
      <c r="J738" s="108"/>
    </row>
    <row r="739" spans="1:10" x14ac:dyDescent="0.25">
      <c r="A739" s="96"/>
      <c r="B739" s="119"/>
      <c r="C739" s="9">
        <v>2015</v>
      </c>
      <c r="D739" s="10">
        <f>SUM(E739:I739)</f>
        <v>0.4</v>
      </c>
      <c r="E739" s="16"/>
      <c r="F739" s="10"/>
      <c r="G739" s="16"/>
      <c r="H739" s="16"/>
      <c r="I739" s="14">
        <v>0.4</v>
      </c>
      <c r="J739" s="119"/>
    </row>
    <row r="740" spans="1:10" x14ac:dyDescent="0.25">
      <c r="A740" s="94" t="s">
        <v>645</v>
      </c>
      <c r="B740" s="97" t="s">
        <v>863</v>
      </c>
      <c r="C740" s="5" t="s">
        <v>19</v>
      </c>
      <c r="D740" s="49">
        <f t="shared" ref="D740:I740" si="393">SUM(D741:D743)</f>
        <v>5.6300000000000008</v>
      </c>
      <c r="E740" s="49">
        <f t="shared" si="393"/>
        <v>0</v>
      </c>
      <c r="F740" s="49">
        <f>SUM(F741:F743)</f>
        <v>5.6300000000000008</v>
      </c>
      <c r="G740" s="49">
        <f t="shared" si="393"/>
        <v>0</v>
      </c>
      <c r="H740" s="49">
        <f t="shared" si="393"/>
        <v>0</v>
      </c>
      <c r="I740" s="49">
        <f t="shared" si="393"/>
        <v>0</v>
      </c>
      <c r="J740" s="97" t="s">
        <v>281</v>
      </c>
    </row>
    <row r="741" spans="1:10" x14ac:dyDescent="0.25">
      <c r="A741" s="95"/>
      <c r="B741" s="108"/>
      <c r="C741" s="9">
        <v>2013</v>
      </c>
      <c r="D741" s="10">
        <f>SUM(E741:I741)</f>
        <v>3.63</v>
      </c>
      <c r="E741" s="16"/>
      <c r="F741" s="10">
        <v>3.63</v>
      </c>
      <c r="G741" s="16"/>
      <c r="H741" s="16"/>
      <c r="I741" s="14"/>
      <c r="J741" s="108"/>
    </row>
    <row r="742" spans="1:10" x14ac:dyDescent="0.25">
      <c r="A742" s="95"/>
      <c r="B742" s="108"/>
      <c r="C742" s="9">
        <v>2014</v>
      </c>
      <c r="D742" s="10">
        <f>SUM(E742:I742)</f>
        <v>0.4</v>
      </c>
      <c r="E742" s="16"/>
      <c r="F742" s="10">
        <v>0.4</v>
      </c>
      <c r="G742" s="16"/>
      <c r="H742" s="16"/>
      <c r="I742" s="14"/>
      <c r="J742" s="108"/>
    </row>
    <row r="743" spans="1:10" ht="88.5" customHeight="1" x14ac:dyDescent="0.25">
      <c r="A743" s="96"/>
      <c r="B743" s="119"/>
      <c r="C743" s="9">
        <v>2015</v>
      </c>
      <c r="D743" s="10">
        <f>SUM(E743:I743)</f>
        <v>1.6</v>
      </c>
      <c r="E743" s="16"/>
      <c r="F743" s="10">
        <v>1.6</v>
      </c>
      <c r="G743" s="16"/>
      <c r="H743" s="16"/>
      <c r="I743" s="14"/>
      <c r="J743" s="119"/>
    </row>
    <row r="744" spans="1:10" x14ac:dyDescent="0.25">
      <c r="A744" s="94" t="s">
        <v>646</v>
      </c>
      <c r="B744" s="97" t="s">
        <v>864</v>
      </c>
      <c r="C744" s="5" t="s">
        <v>19</v>
      </c>
      <c r="D744" s="49">
        <f t="shared" ref="D744:I744" si="394">SUM(D745:D747)</f>
        <v>19.5</v>
      </c>
      <c r="E744" s="49">
        <f t="shared" si="394"/>
        <v>0</v>
      </c>
      <c r="F744" s="49">
        <f>SUM(F745:F747)</f>
        <v>3</v>
      </c>
      <c r="G744" s="49">
        <f t="shared" si="394"/>
        <v>0</v>
      </c>
      <c r="H744" s="49">
        <f t="shared" si="394"/>
        <v>6.5</v>
      </c>
      <c r="I744" s="49">
        <f t="shared" si="394"/>
        <v>10</v>
      </c>
      <c r="J744" s="97" t="s">
        <v>282</v>
      </c>
    </row>
    <row r="745" spans="1:10" x14ac:dyDescent="0.25">
      <c r="A745" s="95"/>
      <c r="B745" s="108"/>
      <c r="C745" s="9">
        <v>2013</v>
      </c>
      <c r="D745" s="10">
        <f>SUM(E745:I745)</f>
        <v>5.5</v>
      </c>
      <c r="E745" s="16"/>
      <c r="F745" s="10">
        <v>1</v>
      </c>
      <c r="G745" s="16"/>
      <c r="H745" s="14">
        <v>2.5</v>
      </c>
      <c r="I745" s="14">
        <v>2</v>
      </c>
      <c r="J745" s="108"/>
    </row>
    <row r="746" spans="1:10" x14ac:dyDescent="0.25">
      <c r="A746" s="95"/>
      <c r="B746" s="108"/>
      <c r="C746" s="9">
        <v>2014</v>
      </c>
      <c r="D746" s="10">
        <f>SUM(E746:I746)</f>
        <v>7</v>
      </c>
      <c r="E746" s="16"/>
      <c r="F746" s="10">
        <v>1</v>
      </c>
      <c r="G746" s="16"/>
      <c r="H746" s="14">
        <v>2</v>
      </c>
      <c r="I746" s="14">
        <v>4</v>
      </c>
      <c r="J746" s="108"/>
    </row>
    <row r="747" spans="1:10" x14ac:dyDescent="0.25">
      <c r="A747" s="96"/>
      <c r="B747" s="119"/>
      <c r="C747" s="9">
        <v>2015</v>
      </c>
      <c r="D747" s="10">
        <f>SUM(E747:I747)</f>
        <v>7</v>
      </c>
      <c r="E747" s="16"/>
      <c r="F747" s="10">
        <v>1</v>
      </c>
      <c r="G747" s="16"/>
      <c r="H747" s="14">
        <v>2</v>
      </c>
      <c r="I747" s="14">
        <v>4</v>
      </c>
      <c r="J747" s="119"/>
    </row>
    <row r="748" spans="1:10" x14ac:dyDescent="0.25">
      <c r="A748" s="94" t="s">
        <v>795</v>
      </c>
      <c r="B748" s="97" t="s">
        <v>865</v>
      </c>
      <c r="C748" s="5" t="s">
        <v>19</v>
      </c>
      <c r="D748" s="49">
        <f t="shared" ref="D748:I748" si="395">SUM(D749:D751)</f>
        <v>23</v>
      </c>
      <c r="E748" s="49">
        <f t="shared" si="395"/>
        <v>0</v>
      </c>
      <c r="F748" s="49">
        <f>SUM(F749:F751)</f>
        <v>1.5</v>
      </c>
      <c r="G748" s="49">
        <f t="shared" si="395"/>
        <v>0</v>
      </c>
      <c r="H748" s="49">
        <f t="shared" si="395"/>
        <v>12</v>
      </c>
      <c r="I748" s="49">
        <f t="shared" si="395"/>
        <v>9.5</v>
      </c>
      <c r="J748" s="97" t="s">
        <v>283</v>
      </c>
    </row>
    <row r="749" spans="1:10" x14ac:dyDescent="0.25">
      <c r="A749" s="95"/>
      <c r="B749" s="108"/>
      <c r="C749" s="9">
        <v>2013</v>
      </c>
      <c r="D749" s="10">
        <f>SUM(E749:I749)</f>
        <v>7</v>
      </c>
      <c r="E749" s="16"/>
      <c r="F749" s="10">
        <v>0.5</v>
      </c>
      <c r="G749" s="16"/>
      <c r="H749" s="14">
        <v>4</v>
      </c>
      <c r="I749" s="14">
        <v>2.5</v>
      </c>
      <c r="J749" s="108"/>
    </row>
    <row r="750" spans="1:10" x14ac:dyDescent="0.25">
      <c r="A750" s="95"/>
      <c r="B750" s="108"/>
      <c r="C750" s="9">
        <v>2014</v>
      </c>
      <c r="D750" s="10">
        <f>SUM(E750:I750)</f>
        <v>7</v>
      </c>
      <c r="E750" s="16"/>
      <c r="F750" s="10">
        <v>0.5</v>
      </c>
      <c r="G750" s="16"/>
      <c r="H750" s="14">
        <v>4</v>
      </c>
      <c r="I750" s="14">
        <v>2.5</v>
      </c>
      <c r="J750" s="108"/>
    </row>
    <row r="751" spans="1:10" x14ac:dyDescent="0.25">
      <c r="A751" s="96"/>
      <c r="B751" s="119"/>
      <c r="C751" s="9">
        <v>2015</v>
      </c>
      <c r="D751" s="10">
        <f>SUM(E751:I751)</f>
        <v>9</v>
      </c>
      <c r="E751" s="16"/>
      <c r="F751" s="10">
        <v>0.5</v>
      </c>
      <c r="G751" s="16"/>
      <c r="H751" s="14">
        <v>4</v>
      </c>
      <c r="I751" s="14">
        <v>4.5</v>
      </c>
      <c r="J751" s="119"/>
    </row>
    <row r="752" spans="1:10" x14ac:dyDescent="0.25">
      <c r="A752" s="94" t="s">
        <v>796</v>
      </c>
      <c r="B752" s="97" t="s">
        <v>866</v>
      </c>
      <c r="C752" s="5" t="s">
        <v>19</v>
      </c>
      <c r="D752" s="49">
        <f t="shared" ref="D752:I752" si="396">SUM(D753:D755)</f>
        <v>1</v>
      </c>
      <c r="E752" s="49">
        <f t="shared" si="396"/>
        <v>0</v>
      </c>
      <c r="F752" s="49">
        <f>SUM(F753:F755)</f>
        <v>0</v>
      </c>
      <c r="G752" s="49">
        <f t="shared" si="396"/>
        <v>0</v>
      </c>
      <c r="H752" s="49">
        <f t="shared" si="396"/>
        <v>0</v>
      </c>
      <c r="I752" s="49">
        <f t="shared" si="396"/>
        <v>1</v>
      </c>
      <c r="J752" s="97" t="s">
        <v>284</v>
      </c>
    </row>
    <row r="753" spans="1:10" x14ac:dyDescent="0.25">
      <c r="A753" s="95"/>
      <c r="B753" s="108"/>
      <c r="C753" s="9">
        <v>2013</v>
      </c>
      <c r="D753" s="10">
        <f>SUM(E753:I753)</f>
        <v>1</v>
      </c>
      <c r="E753" s="16"/>
      <c r="F753" s="10"/>
      <c r="G753" s="16"/>
      <c r="H753" s="14"/>
      <c r="I753" s="14">
        <v>1</v>
      </c>
      <c r="J753" s="108"/>
    </row>
    <row r="754" spans="1:10" x14ac:dyDescent="0.25">
      <c r="A754" s="95"/>
      <c r="B754" s="108"/>
      <c r="C754" s="9">
        <v>2014</v>
      </c>
      <c r="D754" s="10">
        <f>SUM(E754:I754)</f>
        <v>0</v>
      </c>
      <c r="E754" s="16"/>
      <c r="F754" s="10"/>
      <c r="G754" s="16"/>
      <c r="H754" s="14"/>
      <c r="I754" s="14">
        <v>0</v>
      </c>
      <c r="J754" s="108"/>
    </row>
    <row r="755" spans="1:10" x14ac:dyDescent="0.25">
      <c r="A755" s="96"/>
      <c r="B755" s="119"/>
      <c r="C755" s="9">
        <v>2015</v>
      </c>
      <c r="D755" s="10">
        <f>SUM(E755:I755)</f>
        <v>0</v>
      </c>
      <c r="E755" s="16"/>
      <c r="F755" s="10"/>
      <c r="G755" s="16"/>
      <c r="H755" s="14"/>
      <c r="I755" s="14">
        <v>0</v>
      </c>
      <c r="J755" s="119"/>
    </row>
    <row r="756" spans="1:10" x14ac:dyDescent="0.25">
      <c r="A756" s="94" t="s">
        <v>797</v>
      </c>
      <c r="B756" s="97" t="s">
        <v>867</v>
      </c>
      <c r="C756" s="5" t="s">
        <v>19</v>
      </c>
      <c r="D756" s="49">
        <f t="shared" ref="D756:I756" si="397">SUM(D757:D759)</f>
        <v>0.5</v>
      </c>
      <c r="E756" s="49">
        <f t="shared" si="397"/>
        <v>0</v>
      </c>
      <c r="F756" s="49">
        <f>SUM(F757:F759)</f>
        <v>0</v>
      </c>
      <c r="G756" s="49">
        <f t="shared" si="397"/>
        <v>0</v>
      </c>
      <c r="H756" s="49">
        <f t="shared" si="397"/>
        <v>0</v>
      </c>
      <c r="I756" s="49">
        <f t="shared" si="397"/>
        <v>0.5</v>
      </c>
      <c r="J756" s="97" t="s">
        <v>285</v>
      </c>
    </row>
    <row r="757" spans="1:10" x14ac:dyDescent="0.25">
      <c r="A757" s="95"/>
      <c r="B757" s="108"/>
      <c r="C757" s="9">
        <v>2013</v>
      </c>
      <c r="D757" s="10">
        <f>SUM(E757:I757)</f>
        <v>0.5</v>
      </c>
      <c r="E757" s="16"/>
      <c r="F757" s="10"/>
      <c r="G757" s="16"/>
      <c r="H757" s="14"/>
      <c r="I757" s="14">
        <v>0.5</v>
      </c>
      <c r="J757" s="108"/>
    </row>
    <row r="758" spans="1:10" x14ac:dyDescent="0.25">
      <c r="A758" s="95"/>
      <c r="B758" s="108"/>
      <c r="C758" s="9">
        <v>2014</v>
      </c>
      <c r="D758" s="10">
        <f>SUM(E758:I758)</f>
        <v>0</v>
      </c>
      <c r="E758" s="16"/>
      <c r="F758" s="10"/>
      <c r="G758" s="16"/>
      <c r="H758" s="14"/>
      <c r="I758" s="14">
        <v>0</v>
      </c>
      <c r="J758" s="108"/>
    </row>
    <row r="759" spans="1:10" x14ac:dyDescent="0.25">
      <c r="A759" s="96"/>
      <c r="B759" s="119"/>
      <c r="C759" s="9">
        <v>2015</v>
      </c>
      <c r="D759" s="10">
        <f>SUM(E759:I759)</f>
        <v>0</v>
      </c>
      <c r="E759" s="16"/>
      <c r="F759" s="10"/>
      <c r="G759" s="16"/>
      <c r="H759" s="14"/>
      <c r="I759" s="14">
        <v>0</v>
      </c>
      <c r="J759" s="119"/>
    </row>
    <row r="760" spans="1:10" x14ac:dyDescent="0.25">
      <c r="A760" s="106" t="s">
        <v>798</v>
      </c>
      <c r="B760" s="109" t="s">
        <v>868</v>
      </c>
      <c r="C760" s="5" t="s">
        <v>19</v>
      </c>
      <c r="D760" s="49">
        <f t="shared" ref="D760:I760" si="398">SUM(D761:D763)</f>
        <v>0.3</v>
      </c>
      <c r="E760" s="49">
        <f t="shared" si="398"/>
        <v>0</v>
      </c>
      <c r="F760" s="49">
        <f>SUM(F761:F763)</f>
        <v>0.3</v>
      </c>
      <c r="G760" s="49">
        <f t="shared" si="398"/>
        <v>0</v>
      </c>
      <c r="H760" s="49">
        <f t="shared" si="398"/>
        <v>0</v>
      </c>
      <c r="I760" s="49">
        <f t="shared" si="398"/>
        <v>0</v>
      </c>
      <c r="J760" s="109" t="s">
        <v>286</v>
      </c>
    </row>
    <row r="761" spans="1:10" x14ac:dyDescent="0.25">
      <c r="A761" s="106"/>
      <c r="B761" s="109"/>
      <c r="C761" s="9">
        <v>2013</v>
      </c>
      <c r="D761" s="10">
        <f>SUM(E761:I761)</f>
        <v>0.15</v>
      </c>
      <c r="E761" s="16"/>
      <c r="F761" s="16">
        <v>0.15</v>
      </c>
      <c r="G761" s="16"/>
      <c r="H761" s="16"/>
      <c r="I761" s="16"/>
      <c r="J761" s="109"/>
    </row>
    <row r="762" spans="1:10" x14ac:dyDescent="0.25">
      <c r="A762" s="106"/>
      <c r="B762" s="109"/>
      <c r="C762" s="9">
        <v>2014</v>
      </c>
      <c r="D762" s="10">
        <f>SUM(E762:I762)</f>
        <v>0.15</v>
      </c>
      <c r="E762" s="16"/>
      <c r="F762" s="16">
        <v>0.15</v>
      </c>
      <c r="G762" s="16"/>
      <c r="H762" s="16"/>
      <c r="I762" s="14"/>
      <c r="J762" s="109"/>
    </row>
    <row r="763" spans="1:10" x14ac:dyDescent="0.25">
      <c r="A763" s="106"/>
      <c r="B763" s="109"/>
      <c r="C763" s="9">
        <v>2015</v>
      </c>
      <c r="D763" s="10">
        <f>SUM(E763:I763)</f>
        <v>0</v>
      </c>
      <c r="E763" s="16"/>
      <c r="F763" s="10">
        <v>0</v>
      </c>
      <c r="G763" s="16"/>
      <c r="H763" s="16"/>
      <c r="I763" s="14"/>
      <c r="J763" s="109"/>
    </row>
    <row r="764" spans="1:10" x14ac:dyDescent="0.25">
      <c r="A764" s="106" t="s">
        <v>799</v>
      </c>
      <c r="B764" s="109" t="s">
        <v>869</v>
      </c>
      <c r="C764" s="5" t="s">
        <v>19</v>
      </c>
      <c r="D764" s="49">
        <f t="shared" ref="D764:I764" si="399">SUM(D765:D767)</f>
        <v>40</v>
      </c>
      <c r="E764" s="49">
        <f t="shared" si="399"/>
        <v>0</v>
      </c>
      <c r="F764" s="49">
        <f t="shared" si="399"/>
        <v>0</v>
      </c>
      <c r="G764" s="49">
        <f t="shared" si="399"/>
        <v>0</v>
      </c>
      <c r="H764" s="49">
        <f t="shared" si="399"/>
        <v>0</v>
      </c>
      <c r="I764" s="49">
        <f t="shared" si="399"/>
        <v>40</v>
      </c>
      <c r="J764" s="109" t="s">
        <v>287</v>
      </c>
    </row>
    <row r="765" spans="1:10" x14ac:dyDescent="0.25">
      <c r="A765" s="106"/>
      <c r="B765" s="109"/>
      <c r="C765" s="9">
        <v>2013</v>
      </c>
      <c r="D765" s="10">
        <f>SUM(E765:I765)</f>
        <v>40</v>
      </c>
      <c r="E765" s="16"/>
      <c r="F765" s="10"/>
      <c r="G765" s="16"/>
      <c r="H765" s="16"/>
      <c r="I765" s="14">
        <v>40</v>
      </c>
      <c r="J765" s="109"/>
    </row>
    <row r="766" spans="1:10" x14ac:dyDescent="0.25">
      <c r="A766" s="106"/>
      <c r="B766" s="109"/>
      <c r="C766" s="9">
        <v>2014</v>
      </c>
      <c r="D766" s="10">
        <f>SUM(E766:I766)</f>
        <v>0</v>
      </c>
      <c r="E766" s="16"/>
      <c r="F766" s="10"/>
      <c r="G766" s="16"/>
      <c r="H766" s="16"/>
      <c r="I766" s="14">
        <v>0</v>
      </c>
      <c r="J766" s="109"/>
    </row>
    <row r="767" spans="1:10" x14ac:dyDescent="0.25">
      <c r="A767" s="106"/>
      <c r="B767" s="109"/>
      <c r="C767" s="9">
        <v>2015</v>
      </c>
      <c r="D767" s="10">
        <f>SUM(E767:I767)</f>
        <v>0</v>
      </c>
      <c r="E767" s="16"/>
      <c r="F767" s="10"/>
      <c r="G767" s="16"/>
      <c r="H767" s="16"/>
      <c r="I767" s="14">
        <v>0</v>
      </c>
      <c r="J767" s="109"/>
    </row>
    <row r="768" spans="1:10" x14ac:dyDescent="0.25">
      <c r="A768" s="106" t="s">
        <v>800</v>
      </c>
      <c r="B768" s="109" t="s">
        <v>870</v>
      </c>
      <c r="C768" s="5" t="s">
        <v>19</v>
      </c>
      <c r="D768" s="49">
        <f t="shared" ref="D768:I768" si="400">SUM(D769:D771)</f>
        <v>6</v>
      </c>
      <c r="E768" s="49">
        <f t="shared" si="400"/>
        <v>0</v>
      </c>
      <c r="F768" s="49">
        <f>SUM(F769:F771)</f>
        <v>6</v>
      </c>
      <c r="G768" s="49">
        <f t="shared" si="400"/>
        <v>0</v>
      </c>
      <c r="H768" s="49">
        <f t="shared" si="400"/>
        <v>0</v>
      </c>
      <c r="I768" s="49">
        <f t="shared" si="400"/>
        <v>0</v>
      </c>
      <c r="J768" s="97" t="s">
        <v>288</v>
      </c>
    </row>
    <row r="769" spans="1:10" x14ac:dyDescent="0.25">
      <c r="A769" s="106"/>
      <c r="B769" s="109"/>
      <c r="C769" s="9">
        <v>2013</v>
      </c>
      <c r="D769" s="10">
        <f>SUM(E769:I769)</f>
        <v>3.5</v>
      </c>
      <c r="E769" s="16"/>
      <c r="F769" s="10">
        <v>3.5</v>
      </c>
      <c r="G769" s="16"/>
      <c r="H769" s="16"/>
      <c r="I769" s="14">
        <v>0</v>
      </c>
      <c r="J769" s="108"/>
    </row>
    <row r="770" spans="1:10" x14ac:dyDescent="0.25">
      <c r="A770" s="106"/>
      <c r="B770" s="109"/>
      <c r="C770" s="9">
        <v>2014</v>
      </c>
      <c r="D770" s="10">
        <f>SUM(E770:I770)</f>
        <v>2.5</v>
      </c>
      <c r="E770" s="16"/>
      <c r="F770" s="10">
        <v>2.5</v>
      </c>
      <c r="G770" s="16"/>
      <c r="H770" s="16"/>
      <c r="I770" s="14">
        <v>0</v>
      </c>
      <c r="J770" s="108"/>
    </row>
    <row r="771" spans="1:10" ht="88.5" customHeight="1" x14ac:dyDescent="0.25">
      <c r="A771" s="106"/>
      <c r="B771" s="109"/>
      <c r="C771" s="9">
        <v>2015</v>
      </c>
      <c r="D771" s="10">
        <f>SUM(E771:I771)</f>
        <v>0</v>
      </c>
      <c r="E771" s="16"/>
      <c r="F771" s="10">
        <v>0</v>
      </c>
      <c r="G771" s="16"/>
      <c r="H771" s="16"/>
      <c r="I771" s="14">
        <v>0</v>
      </c>
      <c r="J771" s="108"/>
    </row>
    <row r="772" spans="1:10" x14ac:dyDescent="0.25">
      <c r="A772" s="106" t="s">
        <v>801</v>
      </c>
      <c r="B772" s="109" t="s">
        <v>871</v>
      </c>
      <c r="C772" s="5" t="s">
        <v>19</v>
      </c>
      <c r="D772" s="49">
        <f t="shared" ref="D772:I772" si="401">SUM(D773:D775)</f>
        <v>1.9500000000000002</v>
      </c>
      <c r="E772" s="49">
        <f t="shared" si="401"/>
        <v>0</v>
      </c>
      <c r="F772" s="49">
        <f t="shared" si="401"/>
        <v>0</v>
      </c>
      <c r="G772" s="49">
        <f t="shared" si="401"/>
        <v>0</v>
      </c>
      <c r="H772" s="49">
        <f t="shared" si="401"/>
        <v>0</v>
      </c>
      <c r="I772" s="49">
        <f t="shared" si="401"/>
        <v>1.9500000000000002</v>
      </c>
      <c r="J772" s="109" t="s">
        <v>289</v>
      </c>
    </row>
    <row r="773" spans="1:10" x14ac:dyDescent="0.25">
      <c r="A773" s="106"/>
      <c r="B773" s="109"/>
      <c r="C773" s="9">
        <v>2013</v>
      </c>
      <c r="D773" s="10">
        <f>SUM(E773:I773)</f>
        <v>0.65</v>
      </c>
      <c r="E773" s="16"/>
      <c r="F773" s="10"/>
      <c r="G773" s="16"/>
      <c r="H773" s="16"/>
      <c r="I773" s="14">
        <v>0.65</v>
      </c>
      <c r="J773" s="109"/>
    </row>
    <row r="774" spans="1:10" x14ac:dyDescent="0.25">
      <c r="A774" s="106"/>
      <c r="B774" s="109"/>
      <c r="C774" s="9">
        <v>2014</v>
      </c>
      <c r="D774" s="10">
        <f>SUM(E774:I774)</f>
        <v>0.65</v>
      </c>
      <c r="E774" s="16"/>
      <c r="F774" s="10"/>
      <c r="G774" s="16"/>
      <c r="H774" s="16"/>
      <c r="I774" s="14">
        <v>0.65</v>
      </c>
      <c r="J774" s="109"/>
    </row>
    <row r="775" spans="1:10" x14ac:dyDescent="0.25">
      <c r="A775" s="106"/>
      <c r="B775" s="109"/>
      <c r="C775" s="9">
        <v>2015</v>
      </c>
      <c r="D775" s="10">
        <f>SUM(E775:I775)</f>
        <v>0.65</v>
      </c>
      <c r="E775" s="16"/>
      <c r="F775" s="10"/>
      <c r="G775" s="16"/>
      <c r="H775" s="16"/>
      <c r="I775" s="14">
        <v>0.65</v>
      </c>
      <c r="J775" s="109"/>
    </row>
    <row r="776" spans="1:10" x14ac:dyDescent="0.25">
      <c r="A776" s="106">
        <v>38</v>
      </c>
      <c r="B776" s="102" t="s">
        <v>290</v>
      </c>
      <c r="C776" s="25" t="s">
        <v>14</v>
      </c>
      <c r="D776" s="50">
        <f t="shared" ref="D776:I776" si="402">SUM(D777+D778+D779)</f>
        <v>10036.419999999998</v>
      </c>
      <c r="E776" s="50">
        <f t="shared" si="402"/>
        <v>0</v>
      </c>
      <c r="F776" s="50">
        <f t="shared" si="402"/>
        <v>53.519999999999996</v>
      </c>
      <c r="G776" s="50">
        <f t="shared" si="402"/>
        <v>0.51</v>
      </c>
      <c r="H776" s="50">
        <f t="shared" si="402"/>
        <v>2.2800000000000002</v>
      </c>
      <c r="I776" s="50">
        <f t="shared" si="402"/>
        <v>9980.1099999999988</v>
      </c>
      <c r="J776" s="194"/>
    </row>
    <row r="777" spans="1:10" x14ac:dyDescent="0.25">
      <c r="A777" s="106"/>
      <c r="B777" s="103"/>
      <c r="C777" s="25">
        <v>2013</v>
      </c>
      <c r="D777" s="50">
        <f>SUM(E777:I777)</f>
        <v>2301.9799999999996</v>
      </c>
      <c r="E777" s="50">
        <f>SUM(E781+E833)</f>
        <v>0</v>
      </c>
      <c r="F777" s="50">
        <f>SUM(F781+F833)</f>
        <v>21.77</v>
      </c>
      <c r="G777" s="50">
        <f t="shared" ref="E777:H779" si="403">SUM(G781+G833)</f>
        <v>0.17</v>
      </c>
      <c r="H777" s="50">
        <f t="shared" si="403"/>
        <v>0.76</v>
      </c>
      <c r="I777" s="50">
        <f>SUM(I781+I833)</f>
        <v>2279.2799999999997</v>
      </c>
      <c r="J777" s="194"/>
    </row>
    <row r="778" spans="1:10" x14ac:dyDescent="0.25">
      <c r="A778" s="106"/>
      <c r="B778" s="103"/>
      <c r="C778" s="25">
        <v>2014</v>
      </c>
      <c r="D778" s="50">
        <f>SUM(E778:I778)</f>
        <v>3366.0199999999995</v>
      </c>
      <c r="E778" s="50">
        <f t="shared" si="403"/>
        <v>0</v>
      </c>
      <c r="F778" s="50">
        <f t="shared" si="403"/>
        <v>15.95</v>
      </c>
      <c r="G778" s="50">
        <f t="shared" si="403"/>
        <v>0.17</v>
      </c>
      <c r="H778" s="50">
        <f t="shared" si="403"/>
        <v>0.76</v>
      </c>
      <c r="I778" s="50">
        <f>SUM(I782+I834)</f>
        <v>3349.1399999999994</v>
      </c>
      <c r="J778" s="194"/>
    </row>
    <row r="779" spans="1:10" x14ac:dyDescent="0.25">
      <c r="A779" s="106"/>
      <c r="B779" s="103"/>
      <c r="C779" s="25">
        <v>2015</v>
      </c>
      <c r="D779" s="50">
        <f>SUM(E779:I779)</f>
        <v>4368.4199999999992</v>
      </c>
      <c r="E779" s="50">
        <f t="shared" si="403"/>
        <v>0</v>
      </c>
      <c r="F779" s="50">
        <f t="shared" si="403"/>
        <v>15.799999999999999</v>
      </c>
      <c r="G779" s="50">
        <f t="shared" si="403"/>
        <v>0.17</v>
      </c>
      <c r="H779" s="50">
        <f t="shared" si="403"/>
        <v>0.76</v>
      </c>
      <c r="I779" s="50">
        <f>SUM(I783+I835)</f>
        <v>4351.6899999999996</v>
      </c>
      <c r="J779" s="194"/>
    </row>
    <row r="780" spans="1:10" x14ac:dyDescent="0.25">
      <c r="A780" s="106" t="s">
        <v>647</v>
      </c>
      <c r="B780" s="124" t="s">
        <v>477</v>
      </c>
      <c r="C780" s="5" t="s">
        <v>14</v>
      </c>
      <c r="D780" s="5">
        <f>SUM(D781+D782+D783)</f>
        <v>9805.6099999999988</v>
      </c>
      <c r="E780" s="49">
        <f>SUM(E781:E783)</f>
        <v>0</v>
      </c>
      <c r="F780" s="49">
        <f>SUM(F781:F783)</f>
        <v>1.88</v>
      </c>
      <c r="G780" s="49">
        <f>SUM(G781:G783)</f>
        <v>0.51</v>
      </c>
      <c r="H780" s="49">
        <f>SUM(H781:H783)</f>
        <v>0.78</v>
      </c>
      <c r="I780" s="49">
        <f>SUM(I781:I783)</f>
        <v>9802.4399999999987</v>
      </c>
      <c r="J780" s="124" t="s">
        <v>292</v>
      </c>
    </row>
    <row r="781" spans="1:10" x14ac:dyDescent="0.25">
      <c r="A781" s="106"/>
      <c r="B781" s="124"/>
      <c r="C781" s="9">
        <v>2013</v>
      </c>
      <c r="D781" s="9">
        <f>SUM(E781:I781)</f>
        <v>2224.0199999999995</v>
      </c>
      <c r="E781" s="10">
        <f t="shared" ref="E781:H783" si="404">SUM(E785+E789+E793+E797+E801+E805+E809+E813+E817+E821+E825+E829)</f>
        <v>0</v>
      </c>
      <c r="F781" s="16">
        <f t="shared" si="404"/>
        <v>0.88</v>
      </c>
      <c r="G781" s="10">
        <f t="shared" si="404"/>
        <v>0.17</v>
      </c>
      <c r="H781" s="14">
        <f t="shared" si="404"/>
        <v>0.26</v>
      </c>
      <c r="I781" s="10">
        <f>SUM(I785+I789+I793+I797+I801+I805+I809+I813+I817+I821+I825+I829)</f>
        <v>2222.7099999999996</v>
      </c>
      <c r="J781" s="124"/>
    </row>
    <row r="782" spans="1:10" x14ac:dyDescent="0.25">
      <c r="A782" s="106"/>
      <c r="B782" s="124"/>
      <c r="C782" s="9">
        <v>2014</v>
      </c>
      <c r="D782" s="9">
        <f t="shared" ref="D782:D787" si="405">SUM(E782:I782)</f>
        <v>3290.8599999999992</v>
      </c>
      <c r="E782" s="10">
        <f t="shared" si="404"/>
        <v>0</v>
      </c>
      <c r="F782" s="16">
        <f t="shared" si="404"/>
        <v>0.5</v>
      </c>
      <c r="G782" s="10">
        <f t="shared" si="404"/>
        <v>0.17</v>
      </c>
      <c r="H782" s="14">
        <f t="shared" si="404"/>
        <v>0.26</v>
      </c>
      <c r="I782" s="16">
        <f>SUM(I786+I790+I794+I798+I802+I806+I810+I814+I818+I822+I826+I830)</f>
        <v>3289.9299999999994</v>
      </c>
      <c r="J782" s="124"/>
    </row>
    <row r="783" spans="1:10" x14ac:dyDescent="0.25">
      <c r="A783" s="106"/>
      <c r="B783" s="124"/>
      <c r="C783" s="9">
        <v>2015</v>
      </c>
      <c r="D783" s="9">
        <f t="shared" si="405"/>
        <v>4290.7299999999996</v>
      </c>
      <c r="E783" s="10">
        <f t="shared" si="404"/>
        <v>0</v>
      </c>
      <c r="F783" s="16">
        <f t="shared" si="404"/>
        <v>0.5</v>
      </c>
      <c r="G783" s="10">
        <f t="shared" si="404"/>
        <v>0.17</v>
      </c>
      <c r="H783" s="14">
        <f t="shared" si="404"/>
        <v>0.26</v>
      </c>
      <c r="I783" s="16">
        <f>SUM(I787+I791+I795+I799+I803+I807+I811+I815+I819+I823+I827+I831)</f>
        <v>4289.7999999999993</v>
      </c>
      <c r="J783" s="124"/>
    </row>
    <row r="784" spans="1:10" x14ac:dyDescent="0.25">
      <c r="A784" s="106" t="s">
        <v>648</v>
      </c>
      <c r="B784" s="109" t="s">
        <v>872</v>
      </c>
      <c r="C784" s="5" t="s">
        <v>19</v>
      </c>
      <c r="D784" s="49">
        <f t="shared" ref="D784:I784" si="406">SUM(D785:D787)</f>
        <v>6491</v>
      </c>
      <c r="E784" s="49">
        <f t="shared" si="406"/>
        <v>0</v>
      </c>
      <c r="F784" s="49">
        <f t="shared" si="406"/>
        <v>0</v>
      </c>
      <c r="G784" s="49">
        <f t="shared" si="406"/>
        <v>0</v>
      </c>
      <c r="H784" s="49">
        <f t="shared" si="406"/>
        <v>0</v>
      </c>
      <c r="I784" s="49">
        <f t="shared" si="406"/>
        <v>6491</v>
      </c>
      <c r="J784" s="109" t="s">
        <v>293</v>
      </c>
    </row>
    <row r="785" spans="1:10" x14ac:dyDescent="0.25">
      <c r="A785" s="106"/>
      <c r="B785" s="109"/>
      <c r="C785" s="9">
        <v>2013</v>
      </c>
      <c r="D785" s="10">
        <f t="shared" si="405"/>
        <v>1167</v>
      </c>
      <c r="E785" s="10"/>
      <c r="F785" s="10"/>
      <c r="G785" s="10"/>
      <c r="H785" s="10"/>
      <c r="I785" s="10">
        <v>1167</v>
      </c>
      <c r="J785" s="109"/>
    </row>
    <row r="786" spans="1:10" x14ac:dyDescent="0.25">
      <c r="A786" s="106"/>
      <c r="B786" s="109"/>
      <c r="C786" s="9">
        <v>2014</v>
      </c>
      <c r="D786" s="10">
        <f t="shared" si="405"/>
        <v>2200</v>
      </c>
      <c r="E786" s="10"/>
      <c r="F786" s="10"/>
      <c r="G786" s="10"/>
      <c r="H786" s="10"/>
      <c r="I786" s="10">
        <v>2200</v>
      </c>
      <c r="J786" s="109"/>
    </row>
    <row r="787" spans="1:10" x14ac:dyDescent="0.25">
      <c r="A787" s="106"/>
      <c r="B787" s="109"/>
      <c r="C787" s="9">
        <v>2015</v>
      </c>
      <c r="D787" s="10">
        <f t="shared" si="405"/>
        <v>3124</v>
      </c>
      <c r="E787" s="10"/>
      <c r="F787" s="10"/>
      <c r="G787" s="10"/>
      <c r="H787" s="10"/>
      <c r="I787" s="10">
        <v>3124</v>
      </c>
      <c r="J787" s="109"/>
    </row>
    <row r="788" spans="1:10" x14ac:dyDescent="0.25">
      <c r="A788" s="106" t="s">
        <v>649</v>
      </c>
      <c r="B788" s="193" t="s">
        <v>873</v>
      </c>
      <c r="C788" s="5" t="s">
        <v>19</v>
      </c>
      <c r="D788" s="49">
        <f t="shared" ref="D788:I788" si="407">SUM(D789:D791)</f>
        <v>3.1700000000000004</v>
      </c>
      <c r="E788" s="49">
        <f t="shared" si="407"/>
        <v>0</v>
      </c>
      <c r="F788" s="49">
        <f t="shared" si="407"/>
        <v>1.88</v>
      </c>
      <c r="G788" s="49">
        <f t="shared" si="407"/>
        <v>0.51</v>
      </c>
      <c r="H788" s="49">
        <f t="shared" si="407"/>
        <v>0.78</v>
      </c>
      <c r="I788" s="49">
        <f t="shared" si="407"/>
        <v>0</v>
      </c>
      <c r="J788" s="109" t="s">
        <v>294</v>
      </c>
    </row>
    <row r="789" spans="1:10" x14ac:dyDescent="0.25">
      <c r="A789" s="106"/>
      <c r="B789" s="193"/>
      <c r="C789" s="9">
        <v>2013</v>
      </c>
      <c r="D789" s="10">
        <f>SUM(E789+F789+G789+H789+I789)</f>
        <v>1.31</v>
      </c>
      <c r="E789" s="10"/>
      <c r="F789" s="10">
        <v>0.88</v>
      </c>
      <c r="G789" s="10">
        <v>0.17</v>
      </c>
      <c r="H789" s="10">
        <v>0.26</v>
      </c>
      <c r="I789" s="10"/>
      <c r="J789" s="109"/>
    </row>
    <row r="790" spans="1:10" x14ac:dyDescent="0.25">
      <c r="A790" s="106"/>
      <c r="B790" s="193"/>
      <c r="C790" s="9">
        <v>2014</v>
      </c>
      <c r="D790" s="10">
        <f>SUM(E790+F790+G790+H790+I790)</f>
        <v>0.93</v>
      </c>
      <c r="E790" s="10"/>
      <c r="F790" s="10">
        <v>0.5</v>
      </c>
      <c r="G790" s="10">
        <v>0.17</v>
      </c>
      <c r="H790" s="10">
        <v>0.26</v>
      </c>
      <c r="I790" s="10"/>
      <c r="J790" s="109"/>
    </row>
    <row r="791" spans="1:10" x14ac:dyDescent="0.25">
      <c r="A791" s="106"/>
      <c r="B791" s="193"/>
      <c r="C791" s="9">
        <v>2015</v>
      </c>
      <c r="D791" s="10">
        <f>SUM(E791+F791+G791+H791+I791)</f>
        <v>0.93</v>
      </c>
      <c r="E791" s="10"/>
      <c r="F791" s="10">
        <v>0.5</v>
      </c>
      <c r="G791" s="10">
        <v>0.17</v>
      </c>
      <c r="H791" s="10">
        <v>0.26</v>
      </c>
      <c r="I791" s="10"/>
      <c r="J791" s="109"/>
    </row>
    <row r="792" spans="1:10" x14ac:dyDescent="0.25">
      <c r="A792" s="106" t="s">
        <v>650</v>
      </c>
      <c r="B792" s="109" t="s">
        <v>874</v>
      </c>
      <c r="C792" s="5" t="s">
        <v>19</v>
      </c>
      <c r="D792" s="49">
        <f t="shared" ref="D792:I792" si="408">SUM(D793:D795)</f>
        <v>378.97</v>
      </c>
      <c r="E792" s="49">
        <f t="shared" si="408"/>
        <v>0</v>
      </c>
      <c r="F792" s="49">
        <f t="shared" si="408"/>
        <v>0</v>
      </c>
      <c r="G792" s="49">
        <f t="shared" si="408"/>
        <v>0</v>
      </c>
      <c r="H792" s="49">
        <f t="shared" si="408"/>
        <v>0</v>
      </c>
      <c r="I792" s="49">
        <f t="shared" si="408"/>
        <v>378.97</v>
      </c>
      <c r="J792" s="109" t="s">
        <v>295</v>
      </c>
    </row>
    <row r="793" spans="1:10" x14ac:dyDescent="0.25">
      <c r="A793" s="106"/>
      <c r="B793" s="109"/>
      <c r="C793" s="9">
        <v>2013</v>
      </c>
      <c r="D793" s="10">
        <f>SUM(E793:I793)</f>
        <v>120.54</v>
      </c>
      <c r="E793" s="10"/>
      <c r="F793" s="10"/>
      <c r="G793" s="10"/>
      <c r="H793" s="10"/>
      <c r="I793" s="10">
        <v>120.54</v>
      </c>
      <c r="J793" s="109"/>
    </row>
    <row r="794" spans="1:10" x14ac:dyDescent="0.25">
      <c r="A794" s="106"/>
      <c r="B794" s="109"/>
      <c r="C794" s="9">
        <v>2014</v>
      </c>
      <c r="D794" s="10">
        <f>SUM(E794:I794)</f>
        <v>119.43</v>
      </c>
      <c r="E794" s="10"/>
      <c r="F794" s="10"/>
      <c r="G794" s="10"/>
      <c r="H794" s="10"/>
      <c r="I794" s="10">
        <v>119.43</v>
      </c>
      <c r="J794" s="109"/>
    </row>
    <row r="795" spans="1:10" ht="24" customHeight="1" x14ac:dyDescent="0.25">
      <c r="A795" s="106"/>
      <c r="B795" s="109"/>
      <c r="C795" s="9">
        <v>2015</v>
      </c>
      <c r="D795" s="10">
        <f>SUM(E795:I795)</f>
        <v>139</v>
      </c>
      <c r="E795" s="10"/>
      <c r="F795" s="10"/>
      <c r="G795" s="10"/>
      <c r="H795" s="10"/>
      <c r="I795" s="10">
        <v>139</v>
      </c>
      <c r="J795" s="109"/>
    </row>
    <row r="796" spans="1:10" x14ac:dyDescent="0.25">
      <c r="A796" s="106" t="s">
        <v>651</v>
      </c>
      <c r="B796" s="109" t="s">
        <v>875</v>
      </c>
      <c r="C796" s="5" t="s">
        <v>19</v>
      </c>
      <c r="D796" s="49">
        <f t="shared" ref="D796:I796" si="409">SUM(D797:D799)</f>
        <v>377.1</v>
      </c>
      <c r="E796" s="49">
        <f t="shared" si="409"/>
        <v>0</v>
      </c>
      <c r="F796" s="49">
        <f t="shared" si="409"/>
        <v>0</v>
      </c>
      <c r="G796" s="49">
        <f t="shared" si="409"/>
        <v>0</v>
      </c>
      <c r="H796" s="49">
        <f t="shared" si="409"/>
        <v>0</v>
      </c>
      <c r="I796" s="49">
        <f t="shared" si="409"/>
        <v>377.1</v>
      </c>
      <c r="J796" s="109" t="s">
        <v>296</v>
      </c>
    </row>
    <row r="797" spans="1:10" x14ac:dyDescent="0.25">
      <c r="A797" s="106"/>
      <c r="B797" s="109"/>
      <c r="C797" s="9">
        <v>2013</v>
      </c>
      <c r="D797" s="10">
        <f t="shared" ref="D797:D827" si="410">SUM(E797:I797)</f>
        <v>127.5</v>
      </c>
      <c r="E797" s="10"/>
      <c r="F797" s="10"/>
      <c r="G797" s="10"/>
      <c r="H797" s="10"/>
      <c r="I797" s="10">
        <v>127.5</v>
      </c>
      <c r="J797" s="109"/>
    </row>
    <row r="798" spans="1:10" x14ac:dyDescent="0.25">
      <c r="A798" s="106"/>
      <c r="B798" s="109"/>
      <c r="C798" s="9">
        <v>2014</v>
      </c>
      <c r="D798" s="10">
        <f t="shared" si="410"/>
        <v>121.6</v>
      </c>
      <c r="E798" s="10"/>
      <c r="F798" s="10"/>
      <c r="G798" s="10"/>
      <c r="H798" s="10"/>
      <c r="I798" s="10">
        <v>121.6</v>
      </c>
      <c r="J798" s="109"/>
    </row>
    <row r="799" spans="1:10" x14ac:dyDescent="0.25">
      <c r="A799" s="106"/>
      <c r="B799" s="109"/>
      <c r="C799" s="9">
        <v>2015</v>
      </c>
      <c r="D799" s="10">
        <f t="shared" si="410"/>
        <v>128</v>
      </c>
      <c r="E799" s="10"/>
      <c r="F799" s="10"/>
      <c r="G799" s="10"/>
      <c r="H799" s="10"/>
      <c r="I799" s="10">
        <v>128</v>
      </c>
      <c r="J799" s="109"/>
    </row>
    <row r="800" spans="1:10" x14ac:dyDescent="0.25">
      <c r="A800" s="106" t="s">
        <v>652</v>
      </c>
      <c r="B800" s="109" t="s">
        <v>876</v>
      </c>
      <c r="C800" s="5" t="s">
        <v>19</v>
      </c>
      <c r="D800" s="49">
        <f t="shared" ref="D800:I800" si="411">SUM(D801:D803)</f>
        <v>315</v>
      </c>
      <c r="E800" s="49">
        <f t="shared" si="411"/>
        <v>0</v>
      </c>
      <c r="F800" s="49">
        <f t="shared" si="411"/>
        <v>0</v>
      </c>
      <c r="G800" s="49">
        <f t="shared" si="411"/>
        <v>0</v>
      </c>
      <c r="H800" s="49">
        <f t="shared" si="411"/>
        <v>0</v>
      </c>
      <c r="I800" s="49">
        <f t="shared" si="411"/>
        <v>315</v>
      </c>
      <c r="J800" s="109" t="s">
        <v>297</v>
      </c>
    </row>
    <row r="801" spans="1:10" x14ac:dyDescent="0.25">
      <c r="A801" s="106"/>
      <c r="B801" s="109"/>
      <c r="C801" s="9">
        <v>2013</v>
      </c>
      <c r="D801" s="10">
        <f t="shared" si="410"/>
        <v>105</v>
      </c>
      <c r="E801" s="10"/>
      <c r="F801" s="10"/>
      <c r="G801" s="10"/>
      <c r="H801" s="10"/>
      <c r="I801" s="10">
        <v>105</v>
      </c>
      <c r="J801" s="109"/>
    </row>
    <row r="802" spans="1:10" x14ac:dyDescent="0.25">
      <c r="A802" s="106"/>
      <c r="B802" s="109"/>
      <c r="C802" s="9">
        <v>2014</v>
      </c>
      <c r="D802" s="10">
        <f t="shared" si="410"/>
        <v>105</v>
      </c>
      <c r="E802" s="10"/>
      <c r="F802" s="10"/>
      <c r="G802" s="10"/>
      <c r="H802" s="10"/>
      <c r="I802" s="10">
        <v>105</v>
      </c>
      <c r="J802" s="109"/>
    </row>
    <row r="803" spans="1:10" x14ac:dyDescent="0.25">
      <c r="A803" s="106"/>
      <c r="B803" s="109"/>
      <c r="C803" s="9">
        <v>2015</v>
      </c>
      <c r="D803" s="10">
        <f t="shared" si="410"/>
        <v>105</v>
      </c>
      <c r="E803" s="10"/>
      <c r="F803" s="10"/>
      <c r="G803" s="10"/>
      <c r="H803" s="10"/>
      <c r="I803" s="10">
        <v>105</v>
      </c>
      <c r="J803" s="109"/>
    </row>
    <row r="804" spans="1:10" x14ac:dyDescent="0.25">
      <c r="A804" s="106" t="s">
        <v>653</v>
      </c>
      <c r="B804" s="109" t="s">
        <v>877</v>
      </c>
      <c r="C804" s="5" t="s">
        <v>19</v>
      </c>
      <c r="D804" s="49">
        <f t="shared" ref="D804:I804" si="412">SUM(D805:D807)</f>
        <v>427.70000000000005</v>
      </c>
      <c r="E804" s="49">
        <f t="shared" si="412"/>
        <v>0</v>
      </c>
      <c r="F804" s="49">
        <f t="shared" si="412"/>
        <v>0</v>
      </c>
      <c r="G804" s="49">
        <f t="shared" si="412"/>
        <v>0</v>
      </c>
      <c r="H804" s="49">
        <f t="shared" si="412"/>
        <v>0</v>
      </c>
      <c r="I804" s="49">
        <f t="shared" si="412"/>
        <v>427.70000000000005</v>
      </c>
      <c r="J804" s="109" t="s">
        <v>298</v>
      </c>
    </row>
    <row r="805" spans="1:10" x14ac:dyDescent="0.25">
      <c r="A805" s="106"/>
      <c r="B805" s="109"/>
      <c r="C805" s="9">
        <v>2013</v>
      </c>
      <c r="D805" s="10">
        <f t="shared" si="410"/>
        <v>136.30000000000001</v>
      </c>
      <c r="E805" s="10"/>
      <c r="F805" s="10"/>
      <c r="G805" s="10"/>
      <c r="H805" s="10"/>
      <c r="I805" s="10">
        <v>136.30000000000001</v>
      </c>
      <c r="J805" s="109"/>
    </row>
    <row r="806" spans="1:10" x14ac:dyDescent="0.25">
      <c r="A806" s="106"/>
      <c r="B806" s="109"/>
      <c r="C806" s="9">
        <v>2014</v>
      </c>
      <c r="D806" s="10">
        <f t="shared" si="410"/>
        <v>141</v>
      </c>
      <c r="E806" s="10"/>
      <c r="F806" s="10"/>
      <c r="G806" s="10"/>
      <c r="H806" s="10"/>
      <c r="I806" s="10">
        <v>141</v>
      </c>
      <c r="J806" s="109"/>
    </row>
    <row r="807" spans="1:10" x14ac:dyDescent="0.25">
      <c r="A807" s="106"/>
      <c r="B807" s="109"/>
      <c r="C807" s="9">
        <v>2015</v>
      </c>
      <c r="D807" s="10">
        <f t="shared" si="410"/>
        <v>150.4</v>
      </c>
      <c r="E807" s="10"/>
      <c r="F807" s="10"/>
      <c r="G807" s="10"/>
      <c r="H807" s="10"/>
      <c r="I807" s="10">
        <v>150.4</v>
      </c>
      <c r="J807" s="109"/>
    </row>
    <row r="808" spans="1:10" x14ac:dyDescent="0.25">
      <c r="A808" s="106" t="s">
        <v>654</v>
      </c>
      <c r="B808" s="109" t="s">
        <v>878</v>
      </c>
      <c r="C808" s="5" t="s">
        <v>19</v>
      </c>
      <c r="D808" s="49">
        <f t="shared" ref="D808:I808" si="413">SUM(D809:D811)</f>
        <v>166</v>
      </c>
      <c r="E808" s="49">
        <f t="shared" si="413"/>
        <v>0</v>
      </c>
      <c r="F808" s="49">
        <f t="shared" si="413"/>
        <v>0</v>
      </c>
      <c r="G808" s="49">
        <f t="shared" si="413"/>
        <v>0</v>
      </c>
      <c r="H808" s="49">
        <f t="shared" si="413"/>
        <v>0</v>
      </c>
      <c r="I808" s="49">
        <f t="shared" si="413"/>
        <v>166</v>
      </c>
      <c r="J808" s="109" t="s">
        <v>299</v>
      </c>
    </row>
    <row r="809" spans="1:10" x14ac:dyDescent="0.25">
      <c r="A809" s="106"/>
      <c r="B809" s="109"/>
      <c r="C809" s="9">
        <v>2013</v>
      </c>
      <c r="D809" s="10">
        <f t="shared" si="410"/>
        <v>55</v>
      </c>
      <c r="E809" s="10"/>
      <c r="F809" s="10"/>
      <c r="G809" s="10"/>
      <c r="H809" s="10"/>
      <c r="I809" s="10">
        <v>55</v>
      </c>
      <c r="J809" s="109"/>
    </row>
    <row r="810" spans="1:10" x14ac:dyDescent="0.25">
      <c r="A810" s="106"/>
      <c r="B810" s="109"/>
      <c r="C810" s="9">
        <v>2014</v>
      </c>
      <c r="D810" s="10">
        <f t="shared" si="410"/>
        <v>55</v>
      </c>
      <c r="E810" s="10"/>
      <c r="F810" s="10"/>
      <c r="G810" s="10"/>
      <c r="H810" s="10"/>
      <c r="I810" s="10">
        <v>55</v>
      </c>
      <c r="J810" s="109"/>
    </row>
    <row r="811" spans="1:10" x14ac:dyDescent="0.25">
      <c r="A811" s="106"/>
      <c r="B811" s="109"/>
      <c r="C811" s="9">
        <v>2015</v>
      </c>
      <c r="D811" s="10">
        <f t="shared" si="410"/>
        <v>56</v>
      </c>
      <c r="E811" s="10"/>
      <c r="F811" s="10"/>
      <c r="G811" s="10"/>
      <c r="H811" s="10"/>
      <c r="I811" s="10">
        <v>56</v>
      </c>
      <c r="J811" s="109"/>
    </row>
    <row r="812" spans="1:10" x14ac:dyDescent="0.25">
      <c r="A812" s="106" t="s">
        <v>655</v>
      </c>
      <c r="B812" s="109" t="s">
        <v>879</v>
      </c>
      <c r="C812" s="5" t="s">
        <v>19</v>
      </c>
      <c r="D812" s="49">
        <f t="shared" ref="D812:I812" si="414">SUM(D813:D815)</f>
        <v>347.4</v>
      </c>
      <c r="E812" s="49">
        <f t="shared" si="414"/>
        <v>0</v>
      </c>
      <c r="F812" s="49">
        <f t="shared" si="414"/>
        <v>0</v>
      </c>
      <c r="G812" s="49">
        <f t="shared" si="414"/>
        <v>0</v>
      </c>
      <c r="H812" s="49">
        <f t="shared" si="414"/>
        <v>0</v>
      </c>
      <c r="I812" s="49">
        <f t="shared" si="414"/>
        <v>347.4</v>
      </c>
      <c r="J812" s="109" t="s">
        <v>300</v>
      </c>
    </row>
    <row r="813" spans="1:10" x14ac:dyDescent="0.25">
      <c r="A813" s="106"/>
      <c r="B813" s="109"/>
      <c r="C813" s="9">
        <v>2013</v>
      </c>
      <c r="D813" s="10">
        <f t="shared" si="410"/>
        <v>100.3</v>
      </c>
      <c r="E813" s="10"/>
      <c r="F813" s="10"/>
      <c r="G813" s="10"/>
      <c r="H813" s="10"/>
      <c r="I813" s="10">
        <v>100.3</v>
      </c>
      <c r="J813" s="109"/>
    </row>
    <row r="814" spans="1:10" x14ac:dyDescent="0.25">
      <c r="A814" s="106"/>
      <c r="B814" s="109"/>
      <c r="C814" s="9">
        <v>2014</v>
      </c>
      <c r="D814" s="10">
        <f t="shared" si="410"/>
        <v>117.1</v>
      </c>
      <c r="E814" s="10"/>
      <c r="F814" s="10"/>
      <c r="G814" s="10"/>
      <c r="H814" s="10"/>
      <c r="I814" s="10">
        <v>117.1</v>
      </c>
      <c r="J814" s="109"/>
    </row>
    <row r="815" spans="1:10" x14ac:dyDescent="0.25">
      <c r="A815" s="106"/>
      <c r="B815" s="109"/>
      <c r="C815" s="9">
        <v>2015</v>
      </c>
      <c r="D815" s="10">
        <f t="shared" si="410"/>
        <v>130</v>
      </c>
      <c r="E815" s="10"/>
      <c r="F815" s="10"/>
      <c r="G815" s="10"/>
      <c r="H815" s="10"/>
      <c r="I815" s="10">
        <v>130</v>
      </c>
      <c r="J815" s="109"/>
    </row>
    <row r="816" spans="1:10" x14ac:dyDescent="0.25">
      <c r="A816" s="106" t="s">
        <v>656</v>
      </c>
      <c r="B816" s="109" t="s">
        <v>880</v>
      </c>
      <c r="C816" s="5" t="s">
        <v>19</v>
      </c>
      <c r="D816" s="49">
        <f t="shared" ref="D816:I816" si="415">SUM(D817:D819)</f>
        <v>189.24</v>
      </c>
      <c r="E816" s="49">
        <f t="shared" si="415"/>
        <v>0</v>
      </c>
      <c r="F816" s="49">
        <f t="shared" si="415"/>
        <v>0</v>
      </c>
      <c r="G816" s="49">
        <f t="shared" si="415"/>
        <v>0</v>
      </c>
      <c r="H816" s="49">
        <f t="shared" si="415"/>
        <v>0</v>
      </c>
      <c r="I816" s="49">
        <f t="shared" si="415"/>
        <v>189.24</v>
      </c>
      <c r="J816" s="109" t="s">
        <v>301</v>
      </c>
    </row>
    <row r="817" spans="1:10" x14ac:dyDescent="0.25">
      <c r="A817" s="106"/>
      <c r="B817" s="109"/>
      <c r="C817" s="9">
        <v>2013</v>
      </c>
      <c r="D817" s="10">
        <f t="shared" si="410"/>
        <v>65.34</v>
      </c>
      <c r="E817" s="10"/>
      <c r="F817" s="10"/>
      <c r="G817" s="10"/>
      <c r="H817" s="10"/>
      <c r="I817" s="10">
        <v>65.34</v>
      </c>
      <c r="J817" s="109"/>
    </row>
    <row r="818" spans="1:10" x14ac:dyDescent="0.25">
      <c r="A818" s="106"/>
      <c r="B818" s="109"/>
      <c r="C818" s="9">
        <v>2014</v>
      </c>
      <c r="D818" s="10">
        <f t="shared" si="410"/>
        <v>61.95</v>
      </c>
      <c r="E818" s="10"/>
      <c r="F818" s="10"/>
      <c r="G818" s="10"/>
      <c r="H818" s="10"/>
      <c r="I818" s="10">
        <v>61.95</v>
      </c>
      <c r="J818" s="109"/>
    </row>
    <row r="819" spans="1:10" x14ac:dyDescent="0.25">
      <c r="A819" s="106"/>
      <c r="B819" s="109"/>
      <c r="C819" s="9">
        <v>2015</v>
      </c>
      <c r="D819" s="10">
        <f t="shared" si="410"/>
        <v>61.95</v>
      </c>
      <c r="E819" s="10"/>
      <c r="F819" s="10"/>
      <c r="G819" s="10"/>
      <c r="H819" s="10"/>
      <c r="I819" s="10">
        <v>61.95</v>
      </c>
      <c r="J819" s="109"/>
    </row>
    <row r="820" spans="1:10" x14ac:dyDescent="0.25">
      <c r="A820" s="106" t="s">
        <v>657</v>
      </c>
      <c r="B820" s="109" t="s">
        <v>881</v>
      </c>
      <c r="C820" s="5" t="s">
        <v>19</v>
      </c>
      <c r="D820" s="49">
        <f t="shared" ref="D820:I820" si="416">SUM(D821:D823)</f>
        <v>441.59999999999997</v>
      </c>
      <c r="E820" s="49">
        <f t="shared" si="416"/>
        <v>0</v>
      </c>
      <c r="F820" s="49">
        <f t="shared" si="416"/>
        <v>0</v>
      </c>
      <c r="G820" s="49">
        <f t="shared" si="416"/>
        <v>0</v>
      </c>
      <c r="H820" s="49">
        <f t="shared" si="416"/>
        <v>0</v>
      </c>
      <c r="I820" s="49">
        <f t="shared" si="416"/>
        <v>441.59999999999997</v>
      </c>
      <c r="J820" s="109" t="s">
        <v>302</v>
      </c>
    </row>
    <row r="821" spans="1:10" x14ac:dyDescent="0.25">
      <c r="A821" s="106"/>
      <c r="B821" s="109"/>
      <c r="C821" s="9">
        <v>2013</v>
      </c>
      <c r="D821" s="10">
        <f>SUM(E821:I821)</f>
        <v>131.30000000000001</v>
      </c>
      <c r="E821" s="10"/>
      <c r="F821" s="10"/>
      <c r="G821" s="10"/>
      <c r="H821" s="10"/>
      <c r="I821" s="10">
        <v>131.30000000000001</v>
      </c>
      <c r="J821" s="109"/>
    </row>
    <row r="822" spans="1:10" x14ac:dyDescent="0.25">
      <c r="A822" s="106"/>
      <c r="B822" s="109"/>
      <c r="C822" s="9">
        <v>2014</v>
      </c>
      <c r="D822" s="10">
        <f>SUM(E822:I822)</f>
        <v>146.85</v>
      </c>
      <c r="E822" s="10"/>
      <c r="F822" s="10"/>
      <c r="G822" s="10"/>
      <c r="H822" s="10"/>
      <c r="I822" s="10">
        <v>146.85</v>
      </c>
      <c r="J822" s="109"/>
    </row>
    <row r="823" spans="1:10" x14ac:dyDescent="0.25">
      <c r="A823" s="106"/>
      <c r="B823" s="109"/>
      <c r="C823" s="9">
        <v>2015</v>
      </c>
      <c r="D823" s="10">
        <f>SUM(E823:I823)</f>
        <v>163.44999999999999</v>
      </c>
      <c r="E823" s="10"/>
      <c r="F823" s="10"/>
      <c r="G823" s="10"/>
      <c r="H823" s="10"/>
      <c r="I823" s="10">
        <v>163.44999999999999</v>
      </c>
      <c r="J823" s="109"/>
    </row>
    <row r="824" spans="1:10" x14ac:dyDescent="0.25">
      <c r="A824" s="106" t="s">
        <v>658</v>
      </c>
      <c r="B824" s="109" t="s">
        <v>882</v>
      </c>
      <c r="C824" s="5" t="s">
        <v>19</v>
      </c>
      <c r="D824" s="49">
        <f t="shared" ref="D824:I824" si="417">SUM(D825:D827)</f>
        <v>185.95</v>
      </c>
      <c r="E824" s="49">
        <f t="shared" si="417"/>
        <v>0</v>
      </c>
      <c r="F824" s="49">
        <f t="shared" si="417"/>
        <v>0</v>
      </c>
      <c r="G824" s="49">
        <f t="shared" si="417"/>
        <v>0</v>
      </c>
      <c r="H824" s="49">
        <f t="shared" si="417"/>
        <v>0</v>
      </c>
      <c r="I824" s="49">
        <f t="shared" si="417"/>
        <v>185.95</v>
      </c>
      <c r="J824" s="109" t="s">
        <v>303</v>
      </c>
    </row>
    <row r="825" spans="1:10" x14ac:dyDescent="0.25">
      <c r="A825" s="106"/>
      <c r="B825" s="109"/>
      <c r="C825" s="9">
        <v>2013</v>
      </c>
      <c r="D825" s="10">
        <f t="shared" si="410"/>
        <v>61.95</v>
      </c>
      <c r="E825" s="10"/>
      <c r="F825" s="10"/>
      <c r="G825" s="10"/>
      <c r="H825" s="10"/>
      <c r="I825" s="10">
        <v>61.95</v>
      </c>
      <c r="J825" s="109"/>
    </row>
    <row r="826" spans="1:10" x14ac:dyDescent="0.25">
      <c r="A826" s="106"/>
      <c r="B826" s="109"/>
      <c r="C826" s="9">
        <v>2014</v>
      </c>
      <c r="D826" s="10">
        <f t="shared" si="410"/>
        <v>62</v>
      </c>
      <c r="E826" s="12"/>
      <c r="F826" s="12"/>
      <c r="G826" s="12"/>
      <c r="H826" s="12"/>
      <c r="I826" s="11">
        <v>62</v>
      </c>
      <c r="J826" s="109"/>
    </row>
    <row r="827" spans="1:10" x14ac:dyDescent="0.25">
      <c r="A827" s="106"/>
      <c r="B827" s="109"/>
      <c r="C827" s="9">
        <v>2015</v>
      </c>
      <c r="D827" s="10">
        <f t="shared" si="410"/>
        <v>62</v>
      </c>
      <c r="E827" s="12"/>
      <c r="F827" s="12"/>
      <c r="G827" s="12"/>
      <c r="H827" s="12"/>
      <c r="I827" s="11">
        <v>62</v>
      </c>
      <c r="J827" s="109"/>
    </row>
    <row r="828" spans="1:10" x14ac:dyDescent="0.25">
      <c r="A828" s="106" t="s">
        <v>659</v>
      </c>
      <c r="B828" s="109" t="s">
        <v>883</v>
      </c>
      <c r="C828" s="5" t="s">
        <v>19</v>
      </c>
      <c r="D828" s="49">
        <f t="shared" ref="D828:I828" si="418">SUM(D829:D831)</f>
        <v>482.48</v>
      </c>
      <c r="E828" s="49">
        <f t="shared" si="418"/>
        <v>0</v>
      </c>
      <c r="F828" s="49">
        <f t="shared" si="418"/>
        <v>0</v>
      </c>
      <c r="G828" s="49">
        <f t="shared" si="418"/>
        <v>0</v>
      </c>
      <c r="H828" s="49">
        <f t="shared" si="418"/>
        <v>0</v>
      </c>
      <c r="I828" s="49">
        <f t="shared" si="418"/>
        <v>482.48</v>
      </c>
      <c r="J828" s="109" t="s">
        <v>304</v>
      </c>
    </row>
    <row r="829" spans="1:10" x14ac:dyDescent="0.25">
      <c r="A829" s="106"/>
      <c r="B829" s="109"/>
      <c r="C829" s="9">
        <v>2013</v>
      </c>
      <c r="D829" s="10">
        <f>SUM(E829:I829)</f>
        <v>152.47999999999999</v>
      </c>
      <c r="E829" s="10"/>
      <c r="F829" s="10"/>
      <c r="G829" s="10"/>
      <c r="H829" s="10"/>
      <c r="I829" s="10">
        <v>152.47999999999999</v>
      </c>
      <c r="J829" s="109"/>
    </row>
    <row r="830" spans="1:10" x14ac:dyDescent="0.25">
      <c r="A830" s="106"/>
      <c r="B830" s="109"/>
      <c r="C830" s="9">
        <v>2014</v>
      </c>
      <c r="D830" s="10">
        <f>SUM(E830:I830)</f>
        <v>160</v>
      </c>
      <c r="E830" s="10"/>
      <c r="F830" s="10"/>
      <c r="G830" s="10"/>
      <c r="H830" s="10"/>
      <c r="I830" s="11">
        <v>160</v>
      </c>
      <c r="J830" s="109"/>
    </row>
    <row r="831" spans="1:10" x14ac:dyDescent="0.25">
      <c r="A831" s="106"/>
      <c r="B831" s="109"/>
      <c r="C831" s="9">
        <v>2015</v>
      </c>
      <c r="D831" s="10">
        <f>SUM(E831:I831)</f>
        <v>170</v>
      </c>
      <c r="E831" s="10"/>
      <c r="F831" s="10"/>
      <c r="G831" s="10"/>
      <c r="H831" s="10"/>
      <c r="I831" s="11">
        <v>170</v>
      </c>
      <c r="J831" s="109"/>
    </row>
    <row r="832" spans="1:10" x14ac:dyDescent="0.25">
      <c r="A832" s="137" t="s">
        <v>660</v>
      </c>
      <c r="B832" s="195" t="s">
        <v>478</v>
      </c>
      <c r="C832" s="5" t="s">
        <v>19</v>
      </c>
      <c r="D832" s="49">
        <f>SUM(D833+D834+D835)</f>
        <v>230.81</v>
      </c>
      <c r="E832" s="49">
        <f>SUM(E833:E835)</f>
        <v>0</v>
      </c>
      <c r="F832" s="49">
        <f>SUM(F833:F835)</f>
        <v>51.64</v>
      </c>
      <c r="G832" s="49">
        <f>SUM(G833:G835)</f>
        <v>0</v>
      </c>
      <c r="H832" s="49">
        <f>SUM(H833:H835)</f>
        <v>1.5</v>
      </c>
      <c r="I832" s="49">
        <f>SUM(I833:I835)</f>
        <v>177.67</v>
      </c>
      <c r="J832" s="109"/>
    </row>
    <row r="833" spans="1:10" x14ac:dyDescent="0.25">
      <c r="A833" s="106"/>
      <c r="B833" s="195"/>
      <c r="C833" s="9">
        <v>2013</v>
      </c>
      <c r="D833" s="10">
        <f>SUM(E833:I833)</f>
        <v>77.959999999999994</v>
      </c>
      <c r="E833" s="10">
        <f>SUM(E837+E841+E845+E849+E853+E857+E861+E865+E869+E873)</f>
        <v>0</v>
      </c>
      <c r="F833" s="10">
        <f t="shared" ref="E833:I835" si="419">SUM(F837+F841+F845+F849+F853+F857+F861+F865+F869+F873)</f>
        <v>20.89</v>
      </c>
      <c r="G833" s="10">
        <f t="shared" si="419"/>
        <v>0</v>
      </c>
      <c r="H833" s="10">
        <f t="shared" si="419"/>
        <v>0.5</v>
      </c>
      <c r="I833" s="10">
        <f t="shared" si="419"/>
        <v>56.569999999999993</v>
      </c>
      <c r="J833" s="109"/>
    </row>
    <row r="834" spans="1:10" x14ac:dyDescent="0.25">
      <c r="A834" s="106"/>
      <c r="B834" s="195"/>
      <c r="C834" s="9">
        <v>2014</v>
      </c>
      <c r="D834" s="10">
        <f>SUM(E834:I834)</f>
        <v>75.16</v>
      </c>
      <c r="E834" s="10">
        <f t="shared" si="419"/>
        <v>0</v>
      </c>
      <c r="F834" s="10">
        <f t="shared" si="419"/>
        <v>15.45</v>
      </c>
      <c r="G834" s="10">
        <f t="shared" si="419"/>
        <v>0</v>
      </c>
      <c r="H834" s="10">
        <f t="shared" si="419"/>
        <v>0.5</v>
      </c>
      <c r="I834" s="10">
        <f t="shared" si="419"/>
        <v>59.21</v>
      </c>
      <c r="J834" s="109"/>
    </row>
    <row r="835" spans="1:10" x14ac:dyDescent="0.25">
      <c r="A835" s="106"/>
      <c r="B835" s="195"/>
      <c r="C835" s="9">
        <v>2015</v>
      </c>
      <c r="D835" s="10">
        <f>SUM(E835:I835)</f>
        <v>77.69</v>
      </c>
      <c r="E835" s="10">
        <f t="shared" si="419"/>
        <v>0</v>
      </c>
      <c r="F835" s="10">
        <f t="shared" si="419"/>
        <v>15.299999999999999</v>
      </c>
      <c r="G835" s="10">
        <f t="shared" si="419"/>
        <v>0</v>
      </c>
      <c r="H835" s="10">
        <f t="shared" si="419"/>
        <v>0.5</v>
      </c>
      <c r="I835" s="10">
        <f t="shared" si="419"/>
        <v>61.889999999999993</v>
      </c>
      <c r="J835" s="109"/>
    </row>
    <row r="836" spans="1:10" x14ac:dyDescent="0.25">
      <c r="A836" s="106" t="s">
        <v>661</v>
      </c>
      <c r="B836" s="109" t="s">
        <v>884</v>
      </c>
      <c r="C836" s="5" t="s">
        <v>19</v>
      </c>
      <c r="D836" s="49">
        <f t="shared" ref="D836:I836" si="420">SUM(D837:D839)</f>
        <v>184.16</v>
      </c>
      <c r="E836" s="49">
        <f t="shared" si="420"/>
        <v>0</v>
      </c>
      <c r="F836" s="49">
        <f t="shared" si="420"/>
        <v>15.2</v>
      </c>
      <c r="G836" s="49">
        <f t="shared" si="420"/>
        <v>0</v>
      </c>
      <c r="H836" s="49">
        <f t="shared" si="420"/>
        <v>0</v>
      </c>
      <c r="I836" s="49">
        <f t="shared" si="420"/>
        <v>168.96</v>
      </c>
      <c r="J836" s="109" t="s">
        <v>305</v>
      </c>
    </row>
    <row r="837" spans="1:10" x14ac:dyDescent="0.25">
      <c r="A837" s="106"/>
      <c r="B837" s="109"/>
      <c r="C837" s="9">
        <v>2013</v>
      </c>
      <c r="D837" s="10">
        <f>SUM(E837+F837+G837+H837+I837)</f>
        <v>58.77</v>
      </c>
      <c r="E837" s="11"/>
      <c r="F837" s="11">
        <v>5.2</v>
      </c>
      <c r="G837" s="12"/>
      <c r="H837" s="12"/>
      <c r="I837" s="11">
        <v>53.57</v>
      </c>
      <c r="J837" s="109"/>
    </row>
    <row r="838" spans="1:10" x14ac:dyDescent="0.25">
      <c r="A838" s="106"/>
      <c r="B838" s="109"/>
      <c r="C838" s="9">
        <v>2014</v>
      </c>
      <c r="D838" s="10">
        <f>SUM(E838+F838+G838+H838+I838)</f>
        <v>61.29</v>
      </c>
      <c r="E838" s="11"/>
      <c r="F838" s="11">
        <v>5</v>
      </c>
      <c r="G838" s="12"/>
      <c r="H838" s="12"/>
      <c r="I838" s="11">
        <v>56.29</v>
      </c>
      <c r="J838" s="109"/>
    </row>
    <row r="839" spans="1:10" x14ac:dyDescent="0.25">
      <c r="A839" s="106"/>
      <c r="B839" s="109"/>
      <c r="C839" s="9">
        <v>2015</v>
      </c>
      <c r="D839" s="10">
        <f>SUM(E839+F839+G839+H839+I839)</f>
        <v>64.099999999999994</v>
      </c>
      <c r="E839" s="11"/>
      <c r="F839" s="11">
        <v>5</v>
      </c>
      <c r="G839" s="12"/>
      <c r="H839" s="12"/>
      <c r="I839" s="11">
        <v>59.1</v>
      </c>
      <c r="J839" s="109"/>
    </row>
    <row r="840" spans="1:10" x14ac:dyDescent="0.25">
      <c r="A840" s="106" t="s">
        <v>662</v>
      </c>
      <c r="B840" s="109" t="s">
        <v>885</v>
      </c>
      <c r="C840" s="5" t="s">
        <v>19</v>
      </c>
      <c r="D840" s="49">
        <f t="shared" ref="D840:I840" si="421">SUM(D841:D843)</f>
        <v>3.95</v>
      </c>
      <c r="E840" s="49">
        <f t="shared" si="421"/>
        <v>0</v>
      </c>
      <c r="F840" s="49">
        <f t="shared" si="421"/>
        <v>3.95</v>
      </c>
      <c r="G840" s="49">
        <f t="shared" si="421"/>
        <v>0</v>
      </c>
      <c r="H840" s="49">
        <f t="shared" si="421"/>
        <v>0</v>
      </c>
      <c r="I840" s="49">
        <f t="shared" si="421"/>
        <v>0</v>
      </c>
      <c r="J840" s="109" t="s">
        <v>306</v>
      </c>
    </row>
    <row r="841" spans="1:10" x14ac:dyDescent="0.25">
      <c r="A841" s="106"/>
      <c r="B841" s="109"/>
      <c r="C841" s="9">
        <v>2013</v>
      </c>
      <c r="D841" s="10">
        <f>SUM(E841+F841+G841+H841+I841)</f>
        <v>2</v>
      </c>
      <c r="E841" s="12"/>
      <c r="F841" s="11">
        <v>2</v>
      </c>
      <c r="G841" s="12"/>
      <c r="H841" s="12"/>
      <c r="I841" s="11"/>
      <c r="J841" s="109"/>
    </row>
    <row r="842" spans="1:10" x14ac:dyDescent="0.25">
      <c r="A842" s="106"/>
      <c r="B842" s="109"/>
      <c r="C842" s="9">
        <v>2014</v>
      </c>
      <c r="D842" s="10">
        <f>SUM(E842+F842+G842+H842+I842)</f>
        <v>0.95</v>
      </c>
      <c r="E842" s="12"/>
      <c r="F842" s="12">
        <v>0.95</v>
      </c>
      <c r="G842" s="12"/>
      <c r="H842" s="12"/>
      <c r="I842" s="12"/>
      <c r="J842" s="109"/>
    </row>
    <row r="843" spans="1:10" x14ac:dyDescent="0.25">
      <c r="A843" s="106"/>
      <c r="B843" s="109"/>
      <c r="C843" s="9">
        <v>2015</v>
      </c>
      <c r="D843" s="10">
        <f>SUM(E843+F843+G843+H843+I843)</f>
        <v>1</v>
      </c>
      <c r="E843" s="12"/>
      <c r="F843" s="11">
        <v>1</v>
      </c>
      <c r="G843" s="12"/>
      <c r="H843" s="12"/>
      <c r="I843" s="12"/>
      <c r="J843" s="109"/>
    </row>
    <row r="844" spans="1:10" x14ac:dyDescent="0.25">
      <c r="A844" s="106" t="s">
        <v>663</v>
      </c>
      <c r="B844" s="109" t="s">
        <v>886</v>
      </c>
      <c r="C844" s="5" t="s">
        <v>19</v>
      </c>
      <c r="D844" s="49">
        <f t="shared" ref="D844:I844" si="422">SUM(D845:D847)</f>
        <v>2.7</v>
      </c>
      <c r="E844" s="49">
        <f t="shared" si="422"/>
        <v>0</v>
      </c>
      <c r="F844" s="49">
        <f t="shared" si="422"/>
        <v>2.7</v>
      </c>
      <c r="G844" s="49">
        <f t="shared" si="422"/>
        <v>0</v>
      </c>
      <c r="H844" s="49">
        <f t="shared" si="422"/>
        <v>0</v>
      </c>
      <c r="I844" s="49">
        <f t="shared" si="422"/>
        <v>0</v>
      </c>
      <c r="J844" s="109" t="s">
        <v>307</v>
      </c>
    </row>
    <row r="845" spans="1:10" x14ac:dyDescent="0.25">
      <c r="A845" s="106"/>
      <c r="B845" s="109"/>
      <c r="C845" s="9">
        <v>2013</v>
      </c>
      <c r="D845" s="10">
        <f>SUM(E845+F845+G845+H845+I845)</f>
        <v>0.7</v>
      </c>
      <c r="E845" s="12"/>
      <c r="F845" s="11">
        <v>0.7</v>
      </c>
      <c r="G845" s="12"/>
      <c r="H845" s="12"/>
      <c r="I845" s="12"/>
      <c r="J845" s="109"/>
    </row>
    <row r="846" spans="1:10" x14ac:dyDescent="0.25">
      <c r="A846" s="106"/>
      <c r="B846" s="109"/>
      <c r="C846" s="9">
        <v>2014</v>
      </c>
      <c r="D846" s="10">
        <f>SUM(E846+F846+G846+H846+I846)</f>
        <v>1.3</v>
      </c>
      <c r="E846" s="12"/>
      <c r="F846" s="11">
        <v>1.3</v>
      </c>
      <c r="G846" s="12"/>
      <c r="H846" s="12"/>
      <c r="I846" s="12"/>
      <c r="J846" s="109"/>
    </row>
    <row r="847" spans="1:10" x14ac:dyDescent="0.25">
      <c r="A847" s="106"/>
      <c r="B847" s="109"/>
      <c r="C847" s="9">
        <v>2015</v>
      </c>
      <c r="D847" s="10">
        <f>SUM(E847+F847+G847+H847+I847)</f>
        <v>0.7</v>
      </c>
      <c r="E847" s="12"/>
      <c r="F847" s="11">
        <v>0.7</v>
      </c>
      <c r="G847" s="12"/>
      <c r="H847" s="12"/>
      <c r="I847" s="12"/>
      <c r="J847" s="109"/>
    </row>
    <row r="848" spans="1:10" x14ac:dyDescent="0.25">
      <c r="A848" s="106" t="s">
        <v>664</v>
      </c>
      <c r="B848" s="109" t="s">
        <v>887</v>
      </c>
      <c r="C848" s="5" t="s">
        <v>19</v>
      </c>
      <c r="D848" s="49">
        <f t="shared" ref="D848:I848" si="423">SUM(D849:D851)</f>
        <v>1.5</v>
      </c>
      <c r="E848" s="49">
        <f t="shared" si="423"/>
        <v>0</v>
      </c>
      <c r="F848" s="49">
        <f t="shared" si="423"/>
        <v>1.5</v>
      </c>
      <c r="G848" s="49">
        <f t="shared" si="423"/>
        <v>0</v>
      </c>
      <c r="H848" s="49">
        <f t="shared" si="423"/>
        <v>0</v>
      </c>
      <c r="I848" s="49">
        <f t="shared" si="423"/>
        <v>0</v>
      </c>
      <c r="J848" s="109" t="s">
        <v>308</v>
      </c>
    </row>
    <row r="849" spans="1:10" x14ac:dyDescent="0.25">
      <c r="A849" s="106"/>
      <c r="B849" s="109"/>
      <c r="C849" s="9">
        <v>2013</v>
      </c>
      <c r="D849" s="10">
        <f>SUM(E849+F849+G849+H849+I849)</f>
        <v>0.5</v>
      </c>
      <c r="E849" s="12"/>
      <c r="F849" s="11">
        <v>0.5</v>
      </c>
      <c r="G849" s="12"/>
      <c r="H849" s="12"/>
      <c r="I849" s="12"/>
      <c r="J849" s="109"/>
    </row>
    <row r="850" spans="1:10" x14ac:dyDescent="0.25">
      <c r="A850" s="106"/>
      <c r="B850" s="109"/>
      <c r="C850" s="9">
        <v>2014</v>
      </c>
      <c r="D850" s="10">
        <f>SUM(E850+F850+G850+H850+I850)</f>
        <v>0.5</v>
      </c>
      <c r="E850" s="12"/>
      <c r="F850" s="11">
        <v>0.5</v>
      </c>
      <c r="G850" s="12"/>
      <c r="H850" s="12"/>
      <c r="I850" s="12"/>
      <c r="J850" s="109"/>
    </row>
    <row r="851" spans="1:10" x14ac:dyDescent="0.25">
      <c r="A851" s="106"/>
      <c r="B851" s="109"/>
      <c r="C851" s="9">
        <v>2015</v>
      </c>
      <c r="D851" s="10">
        <f>SUM(E851+F851+G851+H851+I851)</f>
        <v>0.5</v>
      </c>
      <c r="E851" s="12"/>
      <c r="F851" s="11">
        <v>0.5</v>
      </c>
      <c r="G851" s="12"/>
      <c r="H851" s="12"/>
      <c r="I851" s="12"/>
      <c r="J851" s="109"/>
    </row>
    <row r="852" spans="1:10" x14ac:dyDescent="0.25">
      <c r="A852" s="106" t="s">
        <v>665</v>
      </c>
      <c r="B852" s="109" t="s">
        <v>888</v>
      </c>
      <c r="C852" s="5" t="s">
        <v>19</v>
      </c>
      <c r="D852" s="49">
        <f t="shared" ref="D852:I852" si="424">SUM(D853:D855)</f>
        <v>6.28</v>
      </c>
      <c r="E852" s="49">
        <f t="shared" si="424"/>
        <v>0</v>
      </c>
      <c r="F852" s="49">
        <f t="shared" si="424"/>
        <v>5.18</v>
      </c>
      <c r="G852" s="49">
        <f t="shared" si="424"/>
        <v>0</v>
      </c>
      <c r="H852" s="49">
        <f t="shared" si="424"/>
        <v>0</v>
      </c>
      <c r="I852" s="49">
        <f t="shared" si="424"/>
        <v>1.1000000000000001</v>
      </c>
      <c r="J852" s="109" t="s">
        <v>309</v>
      </c>
    </row>
    <row r="853" spans="1:10" x14ac:dyDescent="0.25">
      <c r="A853" s="106"/>
      <c r="B853" s="109"/>
      <c r="C853" s="9">
        <v>2013</v>
      </c>
      <c r="D853" s="10">
        <f>SUM(E853+F853+G853+H853+I853)</f>
        <v>2.2800000000000002</v>
      </c>
      <c r="E853" s="12"/>
      <c r="F853" s="11">
        <v>1.78</v>
      </c>
      <c r="G853" s="12"/>
      <c r="H853" s="12"/>
      <c r="I853" s="11">
        <v>0.5</v>
      </c>
      <c r="J853" s="109"/>
    </row>
    <row r="854" spans="1:10" x14ac:dyDescent="0.25">
      <c r="A854" s="106"/>
      <c r="B854" s="109"/>
      <c r="C854" s="9">
        <v>2014</v>
      </c>
      <c r="D854" s="10">
        <f>SUM(E854+F854+G854+H854+I854)</f>
        <v>2.2999999999999998</v>
      </c>
      <c r="E854" s="12"/>
      <c r="F854" s="11">
        <v>2</v>
      </c>
      <c r="G854" s="12"/>
      <c r="H854" s="12"/>
      <c r="I854" s="11">
        <v>0.3</v>
      </c>
      <c r="J854" s="109"/>
    </row>
    <row r="855" spans="1:10" ht="78.75" customHeight="1" x14ac:dyDescent="0.25">
      <c r="A855" s="106"/>
      <c r="B855" s="109"/>
      <c r="C855" s="9">
        <v>2015</v>
      </c>
      <c r="D855" s="10">
        <f>SUM(E855+F855+G855+H855+I855)</f>
        <v>1.7</v>
      </c>
      <c r="E855" s="12"/>
      <c r="F855" s="11">
        <v>1.4</v>
      </c>
      <c r="G855" s="12"/>
      <c r="H855" s="12"/>
      <c r="I855" s="11">
        <v>0.3</v>
      </c>
      <c r="J855" s="109"/>
    </row>
    <row r="856" spans="1:10" x14ac:dyDescent="0.25">
      <c r="A856" s="106" t="s">
        <v>666</v>
      </c>
      <c r="B856" s="193" t="s">
        <v>889</v>
      </c>
      <c r="C856" s="5" t="s">
        <v>19</v>
      </c>
      <c r="D856" s="49">
        <f t="shared" ref="D856:I856" si="425">SUM(D857:D859)</f>
        <v>4.55</v>
      </c>
      <c r="E856" s="49">
        <f t="shared" si="425"/>
        <v>0</v>
      </c>
      <c r="F856" s="49">
        <f t="shared" si="425"/>
        <v>3.58</v>
      </c>
      <c r="G856" s="49">
        <f t="shared" si="425"/>
        <v>0</v>
      </c>
      <c r="H856" s="49">
        <f t="shared" si="425"/>
        <v>0</v>
      </c>
      <c r="I856" s="49">
        <f t="shared" si="425"/>
        <v>0.97</v>
      </c>
      <c r="J856" s="109" t="s">
        <v>310</v>
      </c>
    </row>
    <row r="857" spans="1:10" x14ac:dyDescent="0.25">
      <c r="A857" s="106"/>
      <c r="B857" s="193"/>
      <c r="C857" s="9">
        <v>2013</v>
      </c>
      <c r="D857" s="10">
        <f>SUM(E857+F857+G857+H857+I857)</f>
        <v>1.48</v>
      </c>
      <c r="E857" s="12"/>
      <c r="F857" s="12">
        <v>1.18</v>
      </c>
      <c r="G857" s="12"/>
      <c r="H857" s="12"/>
      <c r="I857" s="11">
        <v>0.3</v>
      </c>
      <c r="J857" s="109"/>
    </row>
    <row r="858" spans="1:10" x14ac:dyDescent="0.25">
      <c r="A858" s="106"/>
      <c r="B858" s="193"/>
      <c r="C858" s="9">
        <v>2014</v>
      </c>
      <c r="D858" s="10">
        <f>SUM(E858+F858+G858+H858+I858)</f>
        <v>1.52</v>
      </c>
      <c r="E858" s="12"/>
      <c r="F858" s="11">
        <v>1.2</v>
      </c>
      <c r="G858" s="12"/>
      <c r="H858" s="12"/>
      <c r="I858" s="11">
        <v>0.32</v>
      </c>
      <c r="J858" s="109"/>
    </row>
    <row r="859" spans="1:10" ht="50.25" customHeight="1" x14ac:dyDescent="0.25">
      <c r="A859" s="106"/>
      <c r="B859" s="193"/>
      <c r="C859" s="9">
        <v>2015</v>
      </c>
      <c r="D859" s="10">
        <f>SUM(E859+F859+G859+H859+I859)</f>
        <v>1.5499999999999998</v>
      </c>
      <c r="E859" s="12"/>
      <c r="F859" s="11">
        <v>1.2</v>
      </c>
      <c r="G859" s="12"/>
      <c r="H859" s="12"/>
      <c r="I859" s="12">
        <v>0.35</v>
      </c>
      <c r="J859" s="109"/>
    </row>
    <row r="860" spans="1:10" x14ac:dyDescent="0.25">
      <c r="A860" s="106" t="s">
        <v>667</v>
      </c>
      <c r="B860" s="109" t="s">
        <v>890</v>
      </c>
      <c r="C860" s="5" t="s">
        <v>19</v>
      </c>
      <c r="D860" s="49">
        <f t="shared" ref="D860:I860" si="426">SUM(D861:D863)</f>
        <v>4.5</v>
      </c>
      <c r="E860" s="49">
        <f t="shared" si="426"/>
        <v>0</v>
      </c>
      <c r="F860" s="49">
        <f t="shared" si="426"/>
        <v>3</v>
      </c>
      <c r="G860" s="49">
        <f t="shared" si="426"/>
        <v>0</v>
      </c>
      <c r="H860" s="49">
        <f t="shared" si="426"/>
        <v>1.5</v>
      </c>
      <c r="I860" s="49">
        <f t="shared" si="426"/>
        <v>0</v>
      </c>
      <c r="J860" s="109" t="s">
        <v>311</v>
      </c>
    </row>
    <row r="861" spans="1:10" x14ac:dyDescent="0.25">
      <c r="A861" s="106"/>
      <c r="B861" s="109"/>
      <c r="C861" s="9">
        <v>2013</v>
      </c>
      <c r="D861" s="10">
        <f>SUM(E861+F861+G861+H861+I861)</f>
        <v>1.5</v>
      </c>
      <c r="E861" s="12"/>
      <c r="F861" s="11">
        <v>1</v>
      </c>
      <c r="G861" s="12"/>
      <c r="H861" s="11">
        <v>0.5</v>
      </c>
      <c r="I861" s="12"/>
      <c r="J861" s="109"/>
    </row>
    <row r="862" spans="1:10" x14ac:dyDescent="0.25">
      <c r="A862" s="106"/>
      <c r="B862" s="109"/>
      <c r="C862" s="9">
        <v>2014</v>
      </c>
      <c r="D862" s="10">
        <f>SUM(E862+F862+G862+H862+I862)</f>
        <v>1.5</v>
      </c>
      <c r="E862" s="12"/>
      <c r="F862" s="11">
        <v>1</v>
      </c>
      <c r="G862" s="12"/>
      <c r="H862" s="11">
        <v>0.5</v>
      </c>
      <c r="I862" s="11"/>
      <c r="J862" s="109"/>
    </row>
    <row r="863" spans="1:10" x14ac:dyDescent="0.25">
      <c r="A863" s="106"/>
      <c r="B863" s="109"/>
      <c r="C863" s="9">
        <v>2015</v>
      </c>
      <c r="D863" s="10">
        <f>SUM(E863+F863+G863+H863+I863)</f>
        <v>1.5</v>
      </c>
      <c r="E863" s="12"/>
      <c r="F863" s="11">
        <v>1</v>
      </c>
      <c r="G863" s="12"/>
      <c r="H863" s="11">
        <v>0.5</v>
      </c>
      <c r="I863" s="12"/>
      <c r="J863" s="109"/>
    </row>
    <row r="864" spans="1:10" x14ac:dyDescent="0.25">
      <c r="A864" s="106" t="s">
        <v>668</v>
      </c>
      <c r="B864" s="109" t="s">
        <v>891</v>
      </c>
      <c r="C864" s="5" t="s">
        <v>19</v>
      </c>
      <c r="D864" s="49">
        <f t="shared" ref="D864:I864" si="427">SUM(D865:D867)</f>
        <v>10.48</v>
      </c>
      <c r="E864" s="49">
        <f t="shared" si="427"/>
        <v>0</v>
      </c>
      <c r="F864" s="49">
        <f t="shared" si="427"/>
        <v>9.5300000000000011</v>
      </c>
      <c r="G864" s="49">
        <f t="shared" si="427"/>
        <v>0</v>
      </c>
      <c r="H864" s="49">
        <f t="shared" si="427"/>
        <v>0</v>
      </c>
      <c r="I864" s="49">
        <f t="shared" si="427"/>
        <v>0.95</v>
      </c>
      <c r="J864" s="109" t="s">
        <v>312</v>
      </c>
    </row>
    <row r="865" spans="1:10" x14ac:dyDescent="0.25">
      <c r="A865" s="106"/>
      <c r="B865" s="109"/>
      <c r="C865" s="9">
        <v>2013</v>
      </c>
      <c r="D865" s="10">
        <f>SUM(E865+F865+G865+H865+I865)</f>
        <v>6.83</v>
      </c>
      <c r="E865" s="12"/>
      <c r="F865" s="11">
        <v>6.53</v>
      </c>
      <c r="G865" s="12"/>
      <c r="H865" s="12"/>
      <c r="I865" s="11">
        <v>0.3</v>
      </c>
      <c r="J865" s="109"/>
    </row>
    <row r="866" spans="1:10" x14ac:dyDescent="0.25">
      <c r="A866" s="106"/>
      <c r="B866" s="109"/>
      <c r="C866" s="9">
        <v>2014</v>
      </c>
      <c r="D866" s="10">
        <f>SUM(E866+F866+G866+H866+I866)</f>
        <v>1.82</v>
      </c>
      <c r="E866" s="12"/>
      <c r="F866" s="11">
        <v>1.5</v>
      </c>
      <c r="G866" s="12"/>
      <c r="H866" s="12"/>
      <c r="I866" s="12">
        <v>0.32</v>
      </c>
      <c r="J866" s="109"/>
    </row>
    <row r="867" spans="1:10" x14ac:dyDescent="0.25">
      <c r="A867" s="106"/>
      <c r="B867" s="109"/>
      <c r="C867" s="9">
        <v>2015</v>
      </c>
      <c r="D867" s="10">
        <f>SUM(E867+F867+G867+H867+I867)</f>
        <v>1.83</v>
      </c>
      <c r="E867" s="12"/>
      <c r="F867" s="11">
        <v>1.5</v>
      </c>
      <c r="G867" s="12"/>
      <c r="H867" s="12"/>
      <c r="I867" s="12">
        <v>0.33</v>
      </c>
      <c r="J867" s="109"/>
    </row>
    <row r="868" spans="1:10" x14ac:dyDescent="0.25">
      <c r="A868" s="95" t="s">
        <v>669</v>
      </c>
      <c r="B868" s="97" t="s">
        <v>892</v>
      </c>
      <c r="C868" s="5" t="s">
        <v>19</v>
      </c>
      <c r="D868" s="49">
        <f t="shared" ref="D868:I868" si="428">SUM(D869:D871)</f>
        <v>1.8900000000000001</v>
      </c>
      <c r="E868" s="49">
        <f t="shared" si="428"/>
        <v>0</v>
      </c>
      <c r="F868" s="49">
        <f t="shared" si="428"/>
        <v>0</v>
      </c>
      <c r="G868" s="49">
        <f t="shared" si="428"/>
        <v>0</v>
      </c>
      <c r="H868" s="49">
        <f t="shared" si="428"/>
        <v>0</v>
      </c>
      <c r="I868" s="49">
        <f t="shared" si="428"/>
        <v>1.8900000000000001</v>
      </c>
      <c r="J868" s="97" t="s">
        <v>313</v>
      </c>
    </row>
    <row r="869" spans="1:10" x14ac:dyDescent="0.25">
      <c r="A869" s="95"/>
      <c r="B869" s="108"/>
      <c r="C869" s="9">
        <v>2013</v>
      </c>
      <c r="D869" s="10">
        <f>SUM(E869+F869+G869+H869+I869)</f>
        <v>0.6</v>
      </c>
      <c r="E869" s="12"/>
      <c r="F869" s="11"/>
      <c r="G869" s="12"/>
      <c r="H869" s="12"/>
      <c r="I869" s="11">
        <v>0.6</v>
      </c>
      <c r="J869" s="108"/>
    </row>
    <row r="870" spans="1:10" x14ac:dyDescent="0.25">
      <c r="A870" s="95"/>
      <c r="B870" s="108"/>
      <c r="C870" s="9">
        <v>2014</v>
      </c>
      <c r="D870" s="10">
        <f>SUM(E870+F870+G870+H870+I870)</f>
        <v>0.63</v>
      </c>
      <c r="E870" s="12"/>
      <c r="F870" s="11"/>
      <c r="G870" s="12"/>
      <c r="H870" s="12"/>
      <c r="I870" s="12">
        <v>0.63</v>
      </c>
      <c r="J870" s="108"/>
    </row>
    <row r="871" spans="1:10" x14ac:dyDescent="0.25">
      <c r="A871" s="96"/>
      <c r="B871" s="119"/>
      <c r="C871" s="9">
        <v>2015</v>
      </c>
      <c r="D871" s="10">
        <f>SUM(E871+F871+G871+H871+I871)</f>
        <v>0.66</v>
      </c>
      <c r="E871" s="12"/>
      <c r="F871" s="11"/>
      <c r="G871" s="12"/>
      <c r="H871" s="12"/>
      <c r="I871" s="12">
        <v>0.66</v>
      </c>
      <c r="J871" s="119"/>
    </row>
    <row r="872" spans="1:10" ht="15" customHeight="1" x14ac:dyDescent="0.25">
      <c r="A872" s="106" t="s">
        <v>670</v>
      </c>
      <c r="B872" s="97" t="s">
        <v>893</v>
      </c>
      <c r="C872" s="5" t="s">
        <v>19</v>
      </c>
      <c r="D872" s="49">
        <f t="shared" ref="D872:I872" si="429">SUM(D873:D875)</f>
        <v>10.8</v>
      </c>
      <c r="E872" s="49">
        <f t="shared" si="429"/>
        <v>0</v>
      </c>
      <c r="F872" s="49">
        <f t="shared" si="429"/>
        <v>7</v>
      </c>
      <c r="G872" s="49">
        <f t="shared" si="429"/>
        <v>0</v>
      </c>
      <c r="H872" s="49">
        <f t="shared" si="429"/>
        <v>0</v>
      </c>
      <c r="I872" s="49">
        <f t="shared" si="429"/>
        <v>3.8000000000000003</v>
      </c>
      <c r="J872" s="109" t="s">
        <v>314</v>
      </c>
    </row>
    <row r="873" spans="1:10" x14ac:dyDescent="0.25">
      <c r="A873" s="106"/>
      <c r="B873" s="108"/>
      <c r="C873" s="9">
        <v>2013</v>
      </c>
      <c r="D873" s="10">
        <f>SUM(E873+F873+G873+H873+I873)</f>
        <v>3.3</v>
      </c>
      <c r="E873" s="12"/>
      <c r="F873" s="11">
        <v>2</v>
      </c>
      <c r="G873" s="12"/>
      <c r="H873" s="12"/>
      <c r="I873" s="11">
        <v>1.3</v>
      </c>
      <c r="J873" s="109"/>
    </row>
    <row r="874" spans="1:10" x14ac:dyDescent="0.25">
      <c r="A874" s="106"/>
      <c r="B874" s="108"/>
      <c r="C874" s="9">
        <v>2014</v>
      </c>
      <c r="D874" s="10">
        <f>SUM(E874+F874+G874+H874+I874)</f>
        <v>3.35</v>
      </c>
      <c r="E874" s="12"/>
      <c r="F874" s="11">
        <v>2</v>
      </c>
      <c r="G874" s="12"/>
      <c r="H874" s="12"/>
      <c r="I874" s="11">
        <v>1.35</v>
      </c>
      <c r="J874" s="109"/>
    </row>
    <row r="875" spans="1:10" ht="59.25" customHeight="1" x14ac:dyDescent="0.25">
      <c r="A875" s="106"/>
      <c r="B875" s="119"/>
      <c r="C875" s="9">
        <v>2015</v>
      </c>
      <c r="D875" s="10">
        <f>SUM(E875+F875+G875+H875+I875)</f>
        <v>4.1500000000000004</v>
      </c>
      <c r="E875" s="12"/>
      <c r="F875" s="11">
        <v>3</v>
      </c>
      <c r="G875" s="12"/>
      <c r="H875" s="12"/>
      <c r="I875" s="12">
        <v>1.1499999999999999</v>
      </c>
      <c r="J875" s="109"/>
    </row>
    <row r="876" spans="1:10" x14ac:dyDescent="0.25">
      <c r="A876" s="106">
        <v>39</v>
      </c>
      <c r="B876" s="102" t="s">
        <v>315</v>
      </c>
      <c r="C876" s="25" t="s">
        <v>14</v>
      </c>
      <c r="D876" s="50">
        <f t="shared" ref="D876:I876" si="430">SUM(D877+D878+D879)</f>
        <v>466.19400000000002</v>
      </c>
      <c r="E876" s="50">
        <f t="shared" si="430"/>
        <v>35.323999999999998</v>
      </c>
      <c r="F876" s="50">
        <f t="shared" si="430"/>
        <v>213.18</v>
      </c>
      <c r="G876" s="50">
        <f t="shared" si="430"/>
        <v>0</v>
      </c>
      <c r="H876" s="50">
        <f t="shared" si="430"/>
        <v>62.14</v>
      </c>
      <c r="I876" s="50">
        <f t="shared" si="430"/>
        <v>155.55000000000001</v>
      </c>
      <c r="J876" s="145" t="s">
        <v>316</v>
      </c>
    </row>
    <row r="877" spans="1:10" x14ac:dyDescent="0.25">
      <c r="A877" s="106"/>
      <c r="B877" s="103"/>
      <c r="C877" s="25">
        <v>2013</v>
      </c>
      <c r="D877" s="50">
        <f>SUM(E877:I877)</f>
        <v>173.125</v>
      </c>
      <c r="E877" s="50">
        <f>SUM(E881+E885+E889+E893+E897+E901+E905+E909+E913+E917+E921+E925+E929)</f>
        <v>3.9049999999999998</v>
      </c>
      <c r="F877" s="50">
        <f>SUM(F881+F885+F889+F893+F897+F901+F905+F909+F913+F917+F921+F925+F929)</f>
        <v>76.430000000000007</v>
      </c>
      <c r="G877" s="50">
        <f>SUM(G881+G885+G889+G893+G897+G901+G905+G909+G913+G917+G921+G925+G929)</f>
        <v>0</v>
      </c>
      <c r="H877" s="50">
        <f>SUM(H881+H885+H889+H893+H897+H901+H905+H909+H913+H917+H921+H925+H929)</f>
        <v>41.04</v>
      </c>
      <c r="I877" s="50">
        <f>SUM(I881+I885+I889+I893+I897+I901+I905+I909+I913+I917+I921+I925+I929)</f>
        <v>51.75</v>
      </c>
      <c r="J877" s="143"/>
    </row>
    <row r="878" spans="1:10" x14ac:dyDescent="0.25">
      <c r="A878" s="106"/>
      <c r="B878" s="103"/>
      <c r="C878" s="25">
        <v>2014</v>
      </c>
      <c r="D878" s="50">
        <f>SUM(E878:I878)</f>
        <v>152.38900000000001</v>
      </c>
      <c r="E878" s="50">
        <f t="shared" ref="E878:I879" si="431">SUM(E882+E886+E890+E894+E898+E902+E906+E910+E914+E918+E922+E926+E930)</f>
        <v>14.919</v>
      </c>
      <c r="F878" s="50">
        <f t="shared" si="431"/>
        <v>68.67</v>
      </c>
      <c r="G878" s="50">
        <f t="shared" si="431"/>
        <v>0</v>
      </c>
      <c r="H878" s="50">
        <f t="shared" si="431"/>
        <v>13.3</v>
      </c>
      <c r="I878" s="50">
        <f t="shared" si="431"/>
        <v>55.5</v>
      </c>
      <c r="J878" s="143"/>
    </row>
    <row r="879" spans="1:10" ht="21" customHeight="1" x14ac:dyDescent="0.25">
      <c r="A879" s="106"/>
      <c r="B879" s="176"/>
      <c r="C879" s="25">
        <v>2015</v>
      </c>
      <c r="D879" s="50">
        <f>SUM(E879:I879)</f>
        <v>140.68</v>
      </c>
      <c r="E879" s="50">
        <f t="shared" si="431"/>
        <v>16.5</v>
      </c>
      <c r="F879" s="50">
        <f t="shared" si="431"/>
        <v>68.08</v>
      </c>
      <c r="G879" s="50">
        <f t="shared" si="431"/>
        <v>0</v>
      </c>
      <c r="H879" s="50">
        <f t="shared" si="431"/>
        <v>7.8</v>
      </c>
      <c r="I879" s="50">
        <f t="shared" si="431"/>
        <v>48.3</v>
      </c>
      <c r="J879" s="144"/>
    </row>
    <row r="880" spans="1:10" x14ac:dyDescent="0.25">
      <c r="A880" s="106" t="s">
        <v>671</v>
      </c>
      <c r="B880" s="109" t="s">
        <v>894</v>
      </c>
      <c r="C880" s="5" t="s">
        <v>19</v>
      </c>
      <c r="D880" s="49">
        <f t="shared" ref="D880:I880" si="432">SUM(D881:D883)</f>
        <v>100</v>
      </c>
      <c r="E880" s="49">
        <f t="shared" si="432"/>
        <v>0</v>
      </c>
      <c r="F880" s="49">
        <f t="shared" si="432"/>
        <v>10</v>
      </c>
      <c r="G880" s="49">
        <f t="shared" si="432"/>
        <v>0</v>
      </c>
      <c r="H880" s="49">
        <f t="shared" si="432"/>
        <v>0</v>
      </c>
      <c r="I880" s="49">
        <f t="shared" si="432"/>
        <v>90</v>
      </c>
      <c r="J880" s="109" t="s">
        <v>318</v>
      </c>
    </row>
    <row r="881" spans="1:10" x14ac:dyDescent="0.25">
      <c r="A881" s="106"/>
      <c r="B881" s="109"/>
      <c r="C881" s="9">
        <v>2013</v>
      </c>
      <c r="D881" s="10">
        <f>SUM(E881+F881+G881+H881+I881)</f>
        <v>35</v>
      </c>
      <c r="E881" s="12"/>
      <c r="F881" s="11">
        <v>3.5</v>
      </c>
      <c r="G881" s="12"/>
      <c r="H881" s="12"/>
      <c r="I881" s="11">
        <v>31.5</v>
      </c>
      <c r="J881" s="109"/>
    </row>
    <row r="882" spans="1:10" x14ac:dyDescent="0.25">
      <c r="A882" s="106"/>
      <c r="B882" s="109"/>
      <c r="C882" s="9">
        <v>2014</v>
      </c>
      <c r="D882" s="10">
        <f>SUM(E882+F882+G882+H882+I882)</f>
        <v>35</v>
      </c>
      <c r="E882" s="12"/>
      <c r="F882" s="11">
        <v>3.5</v>
      </c>
      <c r="G882" s="12"/>
      <c r="H882" s="12"/>
      <c r="I882" s="11">
        <v>31.5</v>
      </c>
      <c r="J882" s="109"/>
    </row>
    <row r="883" spans="1:10" x14ac:dyDescent="0.25">
      <c r="A883" s="106"/>
      <c r="B883" s="109"/>
      <c r="C883" s="9">
        <v>2015</v>
      </c>
      <c r="D883" s="10">
        <f>SUM(E883+F883+G883+H883+I883)</f>
        <v>30</v>
      </c>
      <c r="E883" s="12"/>
      <c r="F883" s="11">
        <v>3</v>
      </c>
      <c r="G883" s="12"/>
      <c r="H883" s="12"/>
      <c r="I883" s="11">
        <v>27</v>
      </c>
      <c r="J883" s="109"/>
    </row>
    <row r="884" spans="1:10" x14ac:dyDescent="0.25">
      <c r="A884" s="106" t="s">
        <v>672</v>
      </c>
      <c r="B884" s="193" t="s">
        <v>895</v>
      </c>
      <c r="C884" s="5" t="s">
        <v>19</v>
      </c>
      <c r="D884" s="49">
        <f t="shared" ref="D884:I884" si="433">SUM(D885:D887)</f>
        <v>61.83</v>
      </c>
      <c r="E884" s="49">
        <f t="shared" si="433"/>
        <v>0</v>
      </c>
      <c r="F884" s="49">
        <f t="shared" si="433"/>
        <v>10.879999999999999</v>
      </c>
      <c r="G884" s="49">
        <f t="shared" si="433"/>
        <v>0</v>
      </c>
      <c r="H884" s="49">
        <f t="shared" si="433"/>
        <v>0</v>
      </c>
      <c r="I884" s="49">
        <f t="shared" si="433"/>
        <v>50.95</v>
      </c>
      <c r="J884" s="109" t="s">
        <v>320</v>
      </c>
    </row>
    <row r="885" spans="1:10" x14ac:dyDescent="0.25">
      <c r="A885" s="106"/>
      <c r="B885" s="193"/>
      <c r="C885" s="9">
        <v>2013</v>
      </c>
      <c r="D885" s="10">
        <f>SUM(E885+F885+G885+H885+I885)</f>
        <v>20.58</v>
      </c>
      <c r="E885" s="12"/>
      <c r="F885" s="11">
        <v>3.83</v>
      </c>
      <c r="G885" s="12"/>
      <c r="H885" s="12"/>
      <c r="I885" s="11">
        <v>16.75</v>
      </c>
      <c r="J885" s="109"/>
    </row>
    <row r="886" spans="1:10" x14ac:dyDescent="0.25">
      <c r="A886" s="106"/>
      <c r="B886" s="193"/>
      <c r="C886" s="9">
        <v>2014</v>
      </c>
      <c r="D886" s="10">
        <f>SUM(E886+F886+G886+H886+I886)</f>
        <v>20.399999999999999</v>
      </c>
      <c r="E886" s="12"/>
      <c r="F886" s="11">
        <v>3.5</v>
      </c>
      <c r="G886" s="12"/>
      <c r="H886" s="12"/>
      <c r="I886" s="11">
        <v>16.899999999999999</v>
      </c>
      <c r="J886" s="109"/>
    </row>
    <row r="887" spans="1:10" x14ac:dyDescent="0.25">
      <c r="A887" s="106"/>
      <c r="B887" s="193"/>
      <c r="C887" s="9">
        <v>2015</v>
      </c>
      <c r="D887" s="10">
        <f>SUM(E887+F887+G887+H887+I887)</f>
        <v>20.85</v>
      </c>
      <c r="E887" s="12"/>
      <c r="F887" s="11">
        <v>3.55</v>
      </c>
      <c r="G887" s="12"/>
      <c r="H887" s="12"/>
      <c r="I887" s="11">
        <v>17.3</v>
      </c>
      <c r="J887" s="109"/>
    </row>
    <row r="888" spans="1:10" x14ac:dyDescent="0.25">
      <c r="A888" s="106" t="s">
        <v>673</v>
      </c>
      <c r="B888" s="193" t="s">
        <v>896</v>
      </c>
      <c r="C888" s="5" t="s">
        <v>19</v>
      </c>
      <c r="D888" s="49">
        <f t="shared" ref="D888:I888" si="434">SUM(D889:D891)</f>
        <v>33.5</v>
      </c>
      <c r="E888" s="49">
        <f t="shared" si="434"/>
        <v>0</v>
      </c>
      <c r="F888" s="49">
        <f t="shared" si="434"/>
        <v>17</v>
      </c>
      <c r="G888" s="49">
        <f t="shared" si="434"/>
        <v>0</v>
      </c>
      <c r="H888" s="49">
        <f t="shared" si="434"/>
        <v>16.5</v>
      </c>
      <c r="I888" s="49">
        <f t="shared" si="434"/>
        <v>0</v>
      </c>
      <c r="J888" s="109" t="s">
        <v>321</v>
      </c>
    </row>
    <row r="889" spans="1:10" x14ac:dyDescent="0.25">
      <c r="A889" s="106"/>
      <c r="B889" s="193"/>
      <c r="C889" s="9">
        <v>2013</v>
      </c>
      <c r="D889" s="10">
        <f>SUM(E889+F889+G889+H889+I889)</f>
        <v>10.39</v>
      </c>
      <c r="E889" s="12"/>
      <c r="F889" s="12">
        <v>5.29</v>
      </c>
      <c r="G889" s="12"/>
      <c r="H889" s="11">
        <v>5.0999999999999996</v>
      </c>
      <c r="I889" s="12"/>
      <c r="J889" s="109"/>
    </row>
    <row r="890" spans="1:10" x14ac:dyDescent="0.25">
      <c r="A890" s="106"/>
      <c r="B890" s="193"/>
      <c r="C890" s="9">
        <v>2014</v>
      </c>
      <c r="D890" s="10">
        <f>SUM(E890+F890+G890+H890+I890)</f>
        <v>11.309999999999999</v>
      </c>
      <c r="E890" s="12"/>
      <c r="F890" s="11">
        <v>5.71</v>
      </c>
      <c r="G890" s="12"/>
      <c r="H890" s="11">
        <v>5.6</v>
      </c>
      <c r="I890" s="12"/>
      <c r="J890" s="109"/>
    </row>
    <row r="891" spans="1:10" ht="24" customHeight="1" x14ac:dyDescent="0.25">
      <c r="A891" s="106"/>
      <c r="B891" s="193"/>
      <c r="C891" s="9">
        <v>2015</v>
      </c>
      <c r="D891" s="10">
        <f>SUM(E891+F891+G891+H891+I891)</f>
        <v>11.8</v>
      </c>
      <c r="E891" s="12"/>
      <c r="F891" s="11">
        <v>6</v>
      </c>
      <c r="G891" s="12"/>
      <c r="H891" s="11">
        <v>5.8</v>
      </c>
      <c r="I891" s="12"/>
      <c r="J891" s="109"/>
    </row>
    <row r="892" spans="1:10" x14ac:dyDescent="0.25">
      <c r="A892" s="106" t="s">
        <v>674</v>
      </c>
      <c r="B892" s="109" t="s">
        <v>897</v>
      </c>
      <c r="C892" s="5" t="s">
        <v>19</v>
      </c>
      <c r="D892" s="49">
        <f t="shared" ref="D892:I892" si="435">SUM(D893:D895)</f>
        <v>43.800000000000004</v>
      </c>
      <c r="E892" s="49">
        <f t="shared" si="435"/>
        <v>0</v>
      </c>
      <c r="F892" s="49">
        <f t="shared" si="435"/>
        <v>15.180000000000001</v>
      </c>
      <c r="G892" s="49">
        <f t="shared" si="435"/>
        <v>0</v>
      </c>
      <c r="H892" s="49">
        <f t="shared" si="435"/>
        <v>28.62</v>
      </c>
      <c r="I892" s="49">
        <f t="shared" si="435"/>
        <v>0</v>
      </c>
      <c r="J892" s="109" t="s">
        <v>322</v>
      </c>
    </row>
    <row r="893" spans="1:10" x14ac:dyDescent="0.25">
      <c r="A893" s="106"/>
      <c r="B893" s="109"/>
      <c r="C893" s="9">
        <v>2013</v>
      </c>
      <c r="D893" s="10">
        <f>SUM(E893+F893+G893+H893+I893)</f>
        <v>27.400000000000002</v>
      </c>
      <c r="E893" s="12"/>
      <c r="F893" s="12">
        <v>4.4800000000000004</v>
      </c>
      <c r="G893" s="12"/>
      <c r="H893" s="12">
        <v>22.92</v>
      </c>
      <c r="I893" s="12"/>
      <c r="J893" s="109"/>
    </row>
    <row r="894" spans="1:10" x14ac:dyDescent="0.25">
      <c r="A894" s="106"/>
      <c r="B894" s="109"/>
      <c r="C894" s="9">
        <v>2014</v>
      </c>
      <c r="D894" s="10">
        <f>SUM(E894+F894+G894+H894+I894)</f>
        <v>10.5</v>
      </c>
      <c r="E894" s="12"/>
      <c r="F894" s="11">
        <v>4.8</v>
      </c>
      <c r="G894" s="12"/>
      <c r="H894" s="11">
        <v>5.7</v>
      </c>
      <c r="I894" s="12"/>
      <c r="J894" s="109"/>
    </row>
    <row r="895" spans="1:10" x14ac:dyDescent="0.25">
      <c r="A895" s="106"/>
      <c r="B895" s="109"/>
      <c r="C895" s="9">
        <v>2015</v>
      </c>
      <c r="D895" s="10">
        <f>SUM(E895+F895+G895+H895+I895)</f>
        <v>5.9</v>
      </c>
      <c r="E895" s="12"/>
      <c r="F895" s="11">
        <v>5.9</v>
      </c>
      <c r="G895" s="12"/>
      <c r="H895" s="11">
        <v>0</v>
      </c>
      <c r="I895" s="12"/>
      <c r="J895" s="109"/>
    </row>
    <row r="896" spans="1:10" x14ac:dyDescent="0.25">
      <c r="A896" s="106" t="s">
        <v>675</v>
      </c>
      <c r="B896" s="109" t="s">
        <v>898</v>
      </c>
      <c r="C896" s="5" t="s">
        <v>19</v>
      </c>
      <c r="D896" s="49">
        <f t="shared" ref="D896:I896" si="436">SUM(D897:D899)</f>
        <v>9.8000000000000007</v>
      </c>
      <c r="E896" s="49">
        <f t="shared" si="436"/>
        <v>0</v>
      </c>
      <c r="F896" s="49">
        <f t="shared" si="436"/>
        <v>9.3000000000000007</v>
      </c>
      <c r="G896" s="49">
        <f t="shared" si="436"/>
        <v>0</v>
      </c>
      <c r="H896" s="49">
        <f t="shared" si="436"/>
        <v>0</v>
      </c>
      <c r="I896" s="49">
        <f t="shared" si="436"/>
        <v>0.5</v>
      </c>
      <c r="J896" s="109" t="s">
        <v>323</v>
      </c>
    </row>
    <row r="897" spans="1:10" x14ac:dyDescent="0.25">
      <c r="A897" s="106"/>
      <c r="B897" s="109"/>
      <c r="C897" s="9">
        <v>2013</v>
      </c>
      <c r="D897" s="10">
        <f>SUM(E897+F897+G897+H897+I897)</f>
        <v>3.1</v>
      </c>
      <c r="E897" s="12"/>
      <c r="F897" s="11">
        <v>3.1</v>
      </c>
      <c r="G897" s="12"/>
      <c r="H897" s="12"/>
      <c r="I897" s="11">
        <v>0</v>
      </c>
      <c r="J897" s="109"/>
    </row>
    <row r="898" spans="1:10" x14ac:dyDescent="0.25">
      <c r="A898" s="106"/>
      <c r="B898" s="109"/>
      <c r="C898" s="9">
        <v>2014</v>
      </c>
      <c r="D898" s="10">
        <f>SUM(E898+F898+G898+H898+I898)</f>
        <v>3.1</v>
      </c>
      <c r="E898" s="12"/>
      <c r="F898" s="11">
        <v>3.1</v>
      </c>
      <c r="G898" s="12"/>
      <c r="H898" s="12"/>
      <c r="I898" s="11">
        <v>0</v>
      </c>
      <c r="J898" s="109"/>
    </row>
    <row r="899" spans="1:10" ht="48.75" customHeight="1" x14ac:dyDescent="0.25">
      <c r="A899" s="106"/>
      <c r="B899" s="109"/>
      <c r="C899" s="9">
        <v>2015</v>
      </c>
      <c r="D899" s="10">
        <f>SUM(E899+F899+G899+H899+I899)</f>
        <v>3.6</v>
      </c>
      <c r="E899" s="12"/>
      <c r="F899" s="11">
        <v>3.1</v>
      </c>
      <c r="G899" s="12"/>
      <c r="H899" s="12"/>
      <c r="I899" s="11">
        <v>0.5</v>
      </c>
      <c r="J899" s="109"/>
    </row>
    <row r="900" spans="1:10" x14ac:dyDescent="0.25">
      <c r="A900" s="94" t="s">
        <v>676</v>
      </c>
      <c r="B900" s="97" t="s">
        <v>899</v>
      </c>
      <c r="C900" s="5" t="s">
        <v>19</v>
      </c>
      <c r="D900" s="49">
        <f t="shared" ref="D900:I900" si="437">SUM(D901:D903)</f>
        <v>8.6999999999999993</v>
      </c>
      <c r="E900" s="49">
        <f t="shared" si="437"/>
        <v>0</v>
      </c>
      <c r="F900" s="49">
        <f t="shared" si="437"/>
        <v>8.6999999999999993</v>
      </c>
      <c r="G900" s="49">
        <f t="shared" si="437"/>
        <v>0</v>
      </c>
      <c r="H900" s="49">
        <f t="shared" si="437"/>
        <v>0</v>
      </c>
      <c r="I900" s="49">
        <f t="shared" si="437"/>
        <v>0</v>
      </c>
      <c r="J900" s="97" t="s">
        <v>900</v>
      </c>
    </row>
    <row r="901" spans="1:10" x14ac:dyDescent="0.25">
      <c r="A901" s="95"/>
      <c r="B901" s="108"/>
      <c r="C901" s="9">
        <v>2013</v>
      </c>
      <c r="D901" s="10">
        <f>SUM(E901+F901+G901+H901+I901)</f>
        <v>3.8</v>
      </c>
      <c r="E901" s="12"/>
      <c r="F901" s="11">
        <v>3.8</v>
      </c>
      <c r="G901" s="12"/>
      <c r="H901" s="12"/>
      <c r="I901" s="11"/>
      <c r="J901" s="108"/>
    </row>
    <row r="902" spans="1:10" x14ac:dyDescent="0.25">
      <c r="A902" s="95"/>
      <c r="B902" s="108"/>
      <c r="C902" s="9">
        <v>2014</v>
      </c>
      <c r="D902" s="10">
        <f>SUM(E902+F902+G902+H902+I902)</f>
        <v>2.9</v>
      </c>
      <c r="E902" s="12"/>
      <c r="F902" s="11">
        <v>2.9</v>
      </c>
      <c r="G902" s="12"/>
      <c r="H902" s="12"/>
      <c r="I902" s="11"/>
      <c r="J902" s="108"/>
    </row>
    <row r="903" spans="1:10" ht="47.25" customHeight="1" x14ac:dyDescent="0.25">
      <c r="A903" s="96"/>
      <c r="B903" s="119"/>
      <c r="C903" s="9">
        <v>2015</v>
      </c>
      <c r="D903" s="10">
        <f>SUM(E903+F903+G903+H903+I903)</f>
        <v>2</v>
      </c>
      <c r="E903" s="12"/>
      <c r="F903" s="11">
        <v>2</v>
      </c>
      <c r="G903" s="12"/>
      <c r="H903" s="12"/>
      <c r="I903" s="11"/>
      <c r="J903" s="119"/>
    </row>
    <row r="904" spans="1:10" x14ac:dyDescent="0.25">
      <c r="A904" s="106" t="s">
        <v>677</v>
      </c>
      <c r="B904" s="193" t="s">
        <v>901</v>
      </c>
      <c r="C904" s="5" t="s">
        <v>19</v>
      </c>
      <c r="D904" s="49">
        <f t="shared" ref="D904:I904" si="438">SUM(D905:D907)</f>
        <v>9.65</v>
      </c>
      <c r="E904" s="49">
        <f t="shared" si="438"/>
        <v>0</v>
      </c>
      <c r="F904" s="49">
        <f t="shared" si="438"/>
        <v>9.65</v>
      </c>
      <c r="G904" s="49">
        <f t="shared" si="438"/>
        <v>0</v>
      </c>
      <c r="H904" s="49">
        <f t="shared" si="438"/>
        <v>0</v>
      </c>
      <c r="I904" s="49">
        <f t="shared" si="438"/>
        <v>0</v>
      </c>
      <c r="J904" s="109" t="s">
        <v>324</v>
      </c>
    </row>
    <row r="905" spans="1:10" x14ac:dyDescent="0.25">
      <c r="A905" s="106"/>
      <c r="B905" s="193"/>
      <c r="C905" s="9">
        <v>2013</v>
      </c>
      <c r="D905" s="10">
        <f>SUM(E905+F905+G905+H905+I905)</f>
        <v>2.7</v>
      </c>
      <c r="E905" s="12"/>
      <c r="F905" s="11">
        <v>2.7</v>
      </c>
      <c r="G905" s="12"/>
      <c r="H905" s="12"/>
      <c r="I905" s="11"/>
      <c r="J905" s="109"/>
    </row>
    <row r="906" spans="1:10" x14ac:dyDescent="0.25">
      <c r="A906" s="106"/>
      <c r="B906" s="193"/>
      <c r="C906" s="9">
        <v>2014</v>
      </c>
      <c r="D906" s="10">
        <f>SUM(E906+F906+G906+H906+I906)</f>
        <v>3.3</v>
      </c>
      <c r="E906" s="12"/>
      <c r="F906" s="11">
        <v>3.3</v>
      </c>
      <c r="G906" s="12"/>
      <c r="H906" s="12"/>
      <c r="I906" s="11"/>
      <c r="J906" s="109"/>
    </row>
    <row r="907" spans="1:10" ht="57.75" customHeight="1" x14ac:dyDescent="0.25">
      <c r="A907" s="106"/>
      <c r="B907" s="193"/>
      <c r="C907" s="9">
        <v>2015</v>
      </c>
      <c r="D907" s="10">
        <f>SUM(E907+F907+G907+H907+I907)</f>
        <v>3.65</v>
      </c>
      <c r="E907" s="12"/>
      <c r="F907" s="11">
        <v>3.65</v>
      </c>
      <c r="G907" s="12"/>
      <c r="H907" s="12"/>
      <c r="I907" s="11"/>
      <c r="J907" s="109"/>
    </row>
    <row r="908" spans="1:10" x14ac:dyDescent="0.25">
      <c r="A908" s="106" t="s">
        <v>678</v>
      </c>
      <c r="B908" s="193" t="s">
        <v>902</v>
      </c>
      <c r="C908" s="5" t="s">
        <v>19</v>
      </c>
      <c r="D908" s="49">
        <f t="shared" ref="D908:I908" si="439">SUM(D909:D911)</f>
        <v>83.4</v>
      </c>
      <c r="E908" s="49">
        <f t="shared" si="439"/>
        <v>0</v>
      </c>
      <c r="F908" s="49">
        <f t="shared" si="439"/>
        <v>66.900000000000006</v>
      </c>
      <c r="G908" s="49">
        <f t="shared" si="439"/>
        <v>0</v>
      </c>
      <c r="H908" s="49">
        <f t="shared" si="439"/>
        <v>6</v>
      </c>
      <c r="I908" s="49">
        <f t="shared" si="439"/>
        <v>10.5</v>
      </c>
      <c r="J908" s="97" t="s">
        <v>325</v>
      </c>
    </row>
    <row r="909" spans="1:10" x14ac:dyDescent="0.25">
      <c r="A909" s="106"/>
      <c r="B909" s="193"/>
      <c r="C909" s="9">
        <v>2013</v>
      </c>
      <c r="D909" s="10">
        <f>SUM(E909+F909+G909+H909+I909)</f>
        <v>27.6</v>
      </c>
      <c r="E909" s="12"/>
      <c r="F909" s="11">
        <v>22.1</v>
      </c>
      <c r="G909" s="12"/>
      <c r="H909" s="11">
        <v>2</v>
      </c>
      <c r="I909" s="11">
        <v>3.5</v>
      </c>
      <c r="J909" s="108"/>
    </row>
    <row r="910" spans="1:10" x14ac:dyDescent="0.25">
      <c r="A910" s="106"/>
      <c r="B910" s="193"/>
      <c r="C910" s="9">
        <v>2014</v>
      </c>
      <c r="D910" s="10">
        <f>SUM(E910+F910+G910+H910+I910)</f>
        <v>27.8</v>
      </c>
      <c r="E910" s="12"/>
      <c r="F910" s="11">
        <v>22.3</v>
      </c>
      <c r="G910" s="12"/>
      <c r="H910" s="11">
        <v>2</v>
      </c>
      <c r="I910" s="11">
        <v>3.5</v>
      </c>
      <c r="J910" s="108"/>
    </row>
    <row r="911" spans="1:10" x14ac:dyDescent="0.25">
      <c r="A911" s="106"/>
      <c r="B911" s="193"/>
      <c r="C911" s="9">
        <v>2015</v>
      </c>
      <c r="D911" s="10">
        <f>SUM(E911+F911+G911+H911+I911)</f>
        <v>28</v>
      </c>
      <c r="E911" s="12"/>
      <c r="F911" s="11">
        <v>22.5</v>
      </c>
      <c r="G911" s="12"/>
      <c r="H911" s="11">
        <v>2</v>
      </c>
      <c r="I911" s="11">
        <v>3.5</v>
      </c>
      <c r="J911" s="108"/>
    </row>
    <row r="912" spans="1:10" x14ac:dyDescent="0.25">
      <c r="A912" s="106" t="s">
        <v>679</v>
      </c>
      <c r="B912" s="193" t="s">
        <v>903</v>
      </c>
      <c r="C912" s="5" t="s">
        <v>19</v>
      </c>
      <c r="D912" s="49">
        <f t="shared" ref="D912:I912" si="440">SUM(D913:D915)</f>
        <v>14.84</v>
      </c>
      <c r="E912" s="49">
        <f t="shared" si="440"/>
        <v>0</v>
      </c>
      <c r="F912" s="49">
        <f t="shared" si="440"/>
        <v>14.84</v>
      </c>
      <c r="G912" s="49">
        <f t="shared" si="440"/>
        <v>0</v>
      </c>
      <c r="H912" s="49">
        <f t="shared" si="440"/>
        <v>0</v>
      </c>
      <c r="I912" s="49">
        <f t="shared" si="440"/>
        <v>0</v>
      </c>
      <c r="J912" s="97" t="s">
        <v>326</v>
      </c>
    </row>
    <row r="913" spans="1:10" x14ac:dyDescent="0.25">
      <c r="A913" s="106"/>
      <c r="B913" s="193"/>
      <c r="C913" s="9">
        <v>2013</v>
      </c>
      <c r="D913" s="10">
        <f>SUM(E913+F913+G913+H913+I913)</f>
        <v>6.54</v>
      </c>
      <c r="E913" s="12"/>
      <c r="F913" s="11">
        <v>6.54</v>
      </c>
      <c r="G913" s="12"/>
      <c r="H913" s="12"/>
      <c r="I913" s="11"/>
      <c r="J913" s="108"/>
    </row>
    <row r="914" spans="1:10" x14ac:dyDescent="0.25">
      <c r="A914" s="106"/>
      <c r="B914" s="193"/>
      <c r="C914" s="9">
        <v>2014</v>
      </c>
      <c r="D914" s="10">
        <f>SUM(E914+F914+G914+H914+I914)</f>
        <v>3.9</v>
      </c>
      <c r="E914" s="12"/>
      <c r="F914" s="11">
        <v>3.9</v>
      </c>
      <c r="G914" s="12"/>
      <c r="H914" s="12"/>
      <c r="I914" s="11"/>
      <c r="J914" s="108"/>
    </row>
    <row r="915" spans="1:10" ht="34.5" customHeight="1" x14ac:dyDescent="0.25">
      <c r="A915" s="106"/>
      <c r="B915" s="193"/>
      <c r="C915" s="9">
        <v>2015</v>
      </c>
      <c r="D915" s="10">
        <f>SUM(E915+F915+G915+H915+I915)</f>
        <v>4.4000000000000004</v>
      </c>
      <c r="E915" s="12"/>
      <c r="F915" s="11">
        <v>4.4000000000000004</v>
      </c>
      <c r="G915" s="12"/>
      <c r="H915" s="12"/>
      <c r="I915" s="11"/>
      <c r="J915" s="119"/>
    </row>
    <row r="916" spans="1:10" x14ac:dyDescent="0.25">
      <c r="A916" s="94" t="s">
        <v>680</v>
      </c>
      <c r="B916" s="193" t="s">
        <v>904</v>
      </c>
      <c r="C916" s="5" t="s">
        <v>19</v>
      </c>
      <c r="D916" s="49">
        <f t="shared" ref="D916:I916" si="441">SUM(D917:D919)</f>
        <v>30.14</v>
      </c>
      <c r="E916" s="49">
        <f t="shared" si="441"/>
        <v>0</v>
      </c>
      <c r="F916" s="49">
        <f t="shared" si="441"/>
        <v>20.74</v>
      </c>
      <c r="G916" s="49">
        <f t="shared" si="441"/>
        <v>0</v>
      </c>
      <c r="H916" s="49">
        <f t="shared" si="441"/>
        <v>5.8</v>
      </c>
      <c r="I916" s="49">
        <f t="shared" si="441"/>
        <v>3.6</v>
      </c>
      <c r="J916" s="97" t="s">
        <v>327</v>
      </c>
    </row>
    <row r="917" spans="1:10" x14ac:dyDescent="0.25">
      <c r="A917" s="95"/>
      <c r="B917" s="193"/>
      <c r="C917" s="9">
        <v>2013</v>
      </c>
      <c r="D917" s="10">
        <f>SUM(E917+F917+G917+H917+I917)</f>
        <v>17.440000000000001</v>
      </c>
      <c r="E917" s="12"/>
      <c r="F917" s="11">
        <v>11.64</v>
      </c>
      <c r="G917" s="12"/>
      <c r="H917" s="11">
        <v>5.8</v>
      </c>
      <c r="I917" s="11">
        <v>0</v>
      </c>
      <c r="J917" s="108"/>
    </row>
    <row r="918" spans="1:10" x14ac:dyDescent="0.25">
      <c r="A918" s="95"/>
      <c r="B918" s="193"/>
      <c r="C918" s="9">
        <v>2014</v>
      </c>
      <c r="D918" s="10">
        <f>SUM(E918+F918+G918+H918+I918)</f>
        <v>9.8000000000000007</v>
      </c>
      <c r="E918" s="12"/>
      <c r="F918" s="11">
        <v>6.2</v>
      </c>
      <c r="G918" s="12"/>
      <c r="H918" s="11">
        <v>0</v>
      </c>
      <c r="I918" s="11">
        <v>3.6</v>
      </c>
      <c r="J918" s="108"/>
    </row>
    <row r="919" spans="1:10" ht="245.25" customHeight="1" x14ac:dyDescent="0.25">
      <c r="A919" s="96"/>
      <c r="B919" s="193"/>
      <c r="C919" s="9">
        <v>2015</v>
      </c>
      <c r="D919" s="10">
        <f>SUM(E919+F919+G919+H919+I919)</f>
        <v>2.9</v>
      </c>
      <c r="E919" s="12"/>
      <c r="F919" s="11">
        <v>2.9</v>
      </c>
      <c r="G919" s="12"/>
      <c r="H919" s="11">
        <v>0</v>
      </c>
      <c r="I919" s="11">
        <v>0</v>
      </c>
      <c r="J919" s="119"/>
    </row>
    <row r="920" spans="1:10" x14ac:dyDescent="0.25">
      <c r="A920" s="94" t="s">
        <v>681</v>
      </c>
      <c r="B920" s="97" t="s">
        <v>905</v>
      </c>
      <c r="C920" s="5" t="s">
        <v>19</v>
      </c>
      <c r="D920" s="49">
        <f t="shared" ref="D920:I920" si="442">SUM(D921:D923)</f>
        <v>18.21</v>
      </c>
      <c r="E920" s="49">
        <f t="shared" si="442"/>
        <v>0</v>
      </c>
      <c r="F920" s="49">
        <f t="shared" si="442"/>
        <v>12.99</v>
      </c>
      <c r="G920" s="49">
        <f t="shared" si="442"/>
        <v>0</v>
      </c>
      <c r="H920" s="49">
        <f t="shared" si="442"/>
        <v>5.22</v>
      </c>
      <c r="I920" s="49">
        <f t="shared" si="442"/>
        <v>0</v>
      </c>
      <c r="J920" s="97" t="s">
        <v>328</v>
      </c>
    </row>
    <row r="921" spans="1:10" x14ac:dyDescent="0.25">
      <c r="A921" s="95"/>
      <c r="B921" s="108"/>
      <c r="C921" s="9">
        <v>2013</v>
      </c>
      <c r="D921" s="10">
        <f>SUM(E921+F921+G921+H921+I921)</f>
        <v>10.370000000000001</v>
      </c>
      <c r="E921" s="12"/>
      <c r="F921" s="11">
        <v>5.15</v>
      </c>
      <c r="G921" s="12"/>
      <c r="H921" s="12">
        <v>5.22</v>
      </c>
      <c r="I921" s="11"/>
      <c r="J921" s="108"/>
    </row>
    <row r="922" spans="1:10" x14ac:dyDescent="0.25">
      <c r="A922" s="95"/>
      <c r="B922" s="108"/>
      <c r="C922" s="9">
        <v>2014</v>
      </c>
      <c r="D922" s="10">
        <f>SUM(E922+F922+G922+H922+I922)</f>
        <v>3.86</v>
      </c>
      <c r="E922" s="12"/>
      <c r="F922" s="11">
        <v>3.86</v>
      </c>
      <c r="G922" s="12"/>
      <c r="H922" s="11">
        <v>0</v>
      </c>
      <c r="I922" s="11"/>
      <c r="J922" s="108"/>
    </row>
    <row r="923" spans="1:10" ht="45.75" customHeight="1" x14ac:dyDescent="0.25">
      <c r="A923" s="96"/>
      <c r="B923" s="119"/>
      <c r="C923" s="9">
        <v>2015</v>
      </c>
      <c r="D923" s="10">
        <f>SUM(E923+F923+G923+H923+I923)</f>
        <v>3.98</v>
      </c>
      <c r="E923" s="12"/>
      <c r="F923" s="11">
        <v>3.98</v>
      </c>
      <c r="G923" s="12"/>
      <c r="H923" s="11">
        <v>0</v>
      </c>
      <c r="I923" s="11"/>
      <c r="J923" s="119"/>
    </row>
    <row r="924" spans="1:10" x14ac:dyDescent="0.25">
      <c r="A924" s="106" t="s">
        <v>682</v>
      </c>
      <c r="B924" s="193" t="s">
        <v>906</v>
      </c>
      <c r="C924" s="5" t="s">
        <v>19</v>
      </c>
      <c r="D924" s="49">
        <f t="shared" ref="D924:I924" si="443">SUM(D925:D927)</f>
        <v>17</v>
      </c>
      <c r="E924" s="49">
        <f t="shared" si="443"/>
        <v>0</v>
      </c>
      <c r="F924" s="49">
        <f t="shared" si="443"/>
        <v>17</v>
      </c>
      <c r="G924" s="49">
        <f t="shared" si="443"/>
        <v>0</v>
      </c>
      <c r="H924" s="49">
        <f t="shared" si="443"/>
        <v>0</v>
      </c>
      <c r="I924" s="49">
        <f t="shared" si="443"/>
        <v>0</v>
      </c>
      <c r="J924" s="109" t="s">
        <v>329</v>
      </c>
    </row>
    <row r="925" spans="1:10" x14ac:dyDescent="0.25">
      <c r="A925" s="106"/>
      <c r="B925" s="193"/>
      <c r="C925" s="9">
        <v>2013</v>
      </c>
      <c r="D925" s="10">
        <f>SUM(E925+F925+G925+H925+I925)</f>
        <v>4.3</v>
      </c>
      <c r="E925" s="12"/>
      <c r="F925" s="11">
        <v>4.3</v>
      </c>
      <c r="G925" s="12"/>
      <c r="H925" s="12"/>
      <c r="I925" s="12"/>
      <c r="J925" s="109"/>
    </row>
    <row r="926" spans="1:10" x14ac:dyDescent="0.25">
      <c r="A926" s="106"/>
      <c r="B926" s="193"/>
      <c r="C926" s="9">
        <v>2014</v>
      </c>
      <c r="D926" s="10">
        <f>SUM(E926+F926+G926+H926+I926)</f>
        <v>5.6</v>
      </c>
      <c r="E926" s="12"/>
      <c r="F926" s="11">
        <v>5.6</v>
      </c>
      <c r="G926" s="12"/>
      <c r="H926" s="12"/>
      <c r="I926" s="12"/>
      <c r="J926" s="109"/>
    </row>
    <row r="927" spans="1:10" ht="24" customHeight="1" x14ac:dyDescent="0.25">
      <c r="A927" s="106"/>
      <c r="B927" s="193"/>
      <c r="C927" s="9">
        <v>2015</v>
      </c>
      <c r="D927" s="10">
        <f>SUM(E927+F927+G927+H927+I927)</f>
        <v>7.1</v>
      </c>
      <c r="E927" s="12"/>
      <c r="F927" s="11">
        <v>7.1</v>
      </c>
      <c r="G927" s="12"/>
      <c r="H927" s="12"/>
      <c r="I927" s="12"/>
      <c r="J927" s="109"/>
    </row>
    <row r="928" spans="1:10" x14ac:dyDescent="0.25">
      <c r="A928" s="94" t="s">
        <v>683</v>
      </c>
      <c r="B928" s="97" t="s">
        <v>330</v>
      </c>
      <c r="C928" s="5" t="s">
        <v>19</v>
      </c>
      <c r="D928" s="7">
        <f t="shared" ref="D928:I928" si="444">SUM(D929:D931)</f>
        <v>35.323999999999998</v>
      </c>
      <c r="E928" s="7">
        <f t="shared" si="444"/>
        <v>35.323999999999998</v>
      </c>
      <c r="F928" s="7">
        <f t="shared" si="444"/>
        <v>0</v>
      </c>
      <c r="G928" s="7">
        <f t="shared" si="444"/>
        <v>0</v>
      </c>
      <c r="H928" s="7">
        <f t="shared" si="444"/>
        <v>0</v>
      </c>
      <c r="I928" s="7">
        <f t="shared" si="444"/>
        <v>0</v>
      </c>
      <c r="J928" s="97" t="s">
        <v>331</v>
      </c>
    </row>
    <row r="929" spans="1:10" x14ac:dyDescent="0.25">
      <c r="A929" s="95"/>
      <c r="B929" s="108"/>
      <c r="C929" s="9">
        <v>2013</v>
      </c>
      <c r="D929" s="18">
        <f>SUM(E929+F929+G929+H929+I929)</f>
        <v>3.9049999999999998</v>
      </c>
      <c r="E929" s="23">
        <v>3.9049999999999998</v>
      </c>
      <c r="F929" s="23"/>
      <c r="G929" s="23"/>
      <c r="H929" s="23"/>
      <c r="I929" s="23"/>
      <c r="J929" s="108"/>
    </row>
    <row r="930" spans="1:10" x14ac:dyDescent="0.25">
      <c r="A930" s="95"/>
      <c r="B930" s="108"/>
      <c r="C930" s="9">
        <v>2014</v>
      </c>
      <c r="D930" s="18">
        <f>SUM(E930+F930+G930+H930+I930)</f>
        <v>14.919</v>
      </c>
      <c r="E930" s="81">
        <v>14.919</v>
      </c>
      <c r="F930" s="23"/>
      <c r="G930" s="23"/>
      <c r="H930" s="23"/>
      <c r="I930" s="23"/>
      <c r="J930" s="108"/>
    </row>
    <row r="931" spans="1:10" x14ac:dyDescent="0.25">
      <c r="A931" s="96"/>
      <c r="B931" s="119"/>
      <c r="C931" s="9">
        <v>2015</v>
      </c>
      <c r="D931" s="18">
        <f>SUM(E931+F931+G931+H931+I931)</f>
        <v>16.5</v>
      </c>
      <c r="E931" s="81">
        <v>16.5</v>
      </c>
      <c r="F931" s="23"/>
      <c r="G931" s="23"/>
      <c r="H931" s="23"/>
      <c r="I931" s="23"/>
      <c r="J931" s="119"/>
    </row>
    <row r="932" spans="1:10" x14ac:dyDescent="0.25">
      <c r="A932" s="106">
        <v>40</v>
      </c>
      <c r="B932" s="102" t="s">
        <v>332</v>
      </c>
      <c r="C932" s="25" t="s">
        <v>14</v>
      </c>
      <c r="D932" s="50">
        <f t="shared" ref="D932:I932" si="445">SUM(D933+D934+D935)</f>
        <v>1.9999999999999998</v>
      </c>
      <c r="E932" s="50">
        <f t="shared" si="445"/>
        <v>0</v>
      </c>
      <c r="F932" s="50">
        <f t="shared" si="445"/>
        <v>0.1</v>
      </c>
      <c r="G932" s="50">
        <f t="shared" si="445"/>
        <v>0</v>
      </c>
      <c r="H932" s="50">
        <f t="shared" si="445"/>
        <v>0</v>
      </c>
      <c r="I932" s="50">
        <f t="shared" si="445"/>
        <v>1.9</v>
      </c>
      <c r="J932" s="145"/>
    </row>
    <row r="933" spans="1:10" x14ac:dyDescent="0.25">
      <c r="A933" s="106"/>
      <c r="B933" s="103"/>
      <c r="C933" s="25">
        <v>2013</v>
      </c>
      <c r="D933" s="50">
        <f>SUM(E933+F933+G933+H933+I933)</f>
        <v>0.5</v>
      </c>
      <c r="E933" s="50">
        <f>SUM(E937+E941)</f>
        <v>0</v>
      </c>
      <c r="F933" s="50">
        <f>SUM(F937+F941)</f>
        <v>0</v>
      </c>
      <c r="G933" s="50">
        <f>SUM(G937+G941)</f>
        <v>0</v>
      </c>
      <c r="H933" s="50">
        <f>SUM(H937+H941)</f>
        <v>0</v>
      </c>
      <c r="I933" s="50">
        <f>SUM(I937+I941)</f>
        <v>0.5</v>
      </c>
      <c r="J933" s="143"/>
    </row>
    <row r="934" spans="1:10" x14ac:dyDescent="0.25">
      <c r="A934" s="106"/>
      <c r="B934" s="103"/>
      <c r="C934" s="25">
        <v>2014</v>
      </c>
      <c r="D934" s="50">
        <f>SUM(E934+F934+G934+H934+I934)</f>
        <v>0.79999999999999993</v>
      </c>
      <c r="E934" s="50">
        <f t="shared" ref="E934:I935" si="446">SUM(E938+E942)</f>
        <v>0</v>
      </c>
      <c r="F934" s="50">
        <f t="shared" si="446"/>
        <v>0.1</v>
      </c>
      <c r="G934" s="50">
        <f t="shared" si="446"/>
        <v>0</v>
      </c>
      <c r="H934" s="50">
        <f t="shared" si="446"/>
        <v>0</v>
      </c>
      <c r="I934" s="50">
        <f t="shared" si="446"/>
        <v>0.7</v>
      </c>
      <c r="J934" s="143"/>
    </row>
    <row r="935" spans="1:10" x14ac:dyDescent="0.25">
      <c r="A935" s="106"/>
      <c r="B935" s="103"/>
      <c r="C935" s="25">
        <v>2015</v>
      </c>
      <c r="D935" s="50">
        <f>SUM(E935+F935+G935+H935+I935)</f>
        <v>0.7</v>
      </c>
      <c r="E935" s="50">
        <f t="shared" si="446"/>
        <v>0</v>
      </c>
      <c r="F935" s="50">
        <f t="shared" si="446"/>
        <v>0</v>
      </c>
      <c r="G935" s="50">
        <f t="shared" si="446"/>
        <v>0</v>
      </c>
      <c r="H935" s="50">
        <f t="shared" si="446"/>
        <v>0</v>
      </c>
      <c r="I935" s="50">
        <f t="shared" si="446"/>
        <v>0.7</v>
      </c>
      <c r="J935" s="144"/>
    </row>
    <row r="936" spans="1:10" x14ac:dyDescent="0.25">
      <c r="A936" s="106" t="s">
        <v>684</v>
      </c>
      <c r="B936" s="109" t="s">
        <v>907</v>
      </c>
      <c r="C936" s="5" t="s">
        <v>19</v>
      </c>
      <c r="D936" s="49">
        <f t="shared" ref="D936:I936" si="447">SUM(D937:D939)</f>
        <v>0.1</v>
      </c>
      <c r="E936" s="49">
        <f t="shared" si="447"/>
        <v>0</v>
      </c>
      <c r="F936" s="49">
        <f t="shared" si="447"/>
        <v>0.1</v>
      </c>
      <c r="G936" s="49">
        <f t="shared" si="447"/>
        <v>0</v>
      </c>
      <c r="H936" s="49">
        <f t="shared" si="447"/>
        <v>0</v>
      </c>
      <c r="I936" s="49">
        <f t="shared" si="447"/>
        <v>0</v>
      </c>
      <c r="J936" s="109" t="s">
        <v>334</v>
      </c>
    </row>
    <row r="937" spans="1:10" x14ac:dyDescent="0.25">
      <c r="A937" s="106"/>
      <c r="B937" s="109"/>
      <c r="C937" s="9">
        <v>2013</v>
      </c>
      <c r="D937" s="14">
        <f>SUM(E937+F937+G937+H937+I937)</f>
        <v>0</v>
      </c>
      <c r="E937" s="11"/>
      <c r="F937" s="11">
        <v>0</v>
      </c>
      <c r="G937" s="11"/>
      <c r="H937" s="11"/>
      <c r="I937" s="11"/>
      <c r="J937" s="109"/>
    </row>
    <row r="938" spans="1:10" x14ac:dyDescent="0.25">
      <c r="A938" s="106"/>
      <c r="B938" s="109"/>
      <c r="C938" s="9">
        <v>2014</v>
      </c>
      <c r="D938" s="14">
        <f>SUM(E938+F938+G938+H938+I938)</f>
        <v>0.1</v>
      </c>
      <c r="E938" s="11"/>
      <c r="F938" s="11">
        <v>0.1</v>
      </c>
      <c r="G938" s="11"/>
      <c r="H938" s="11"/>
      <c r="I938" s="11"/>
      <c r="J938" s="109"/>
    </row>
    <row r="939" spans="1:10" x14ac:dyDescent="0.25">
      <c r="A939" s="106"/>
      <c r="B939" s="109"/>
      <c r="C939" s="9">
        <v>2015</v>
      </c>
      <c r="D939" s="14">
        <f>SUM(E939+F939+G939+H939+I939)</f>
        <v>0</v>
      </c>
      <c r="E939" s="11"/>
      <c r="F939" s="11">
        <v>0</v>
      </c>
      <c r="G939" s="11"/>
      <c r="H939" s="11"/>
      <c r="I939" s="11"/>
      <c r="J939" s="109"/>
    </row>
    <row r="940" spans="1:10" x14ac:dyDescent="0.25">
      <c r="A940" s="106" t="s">
        <v>685</v>
      </c>
      <c r="B940" s="109" t="s">
        <v>908</v>
      </c>
      <c r="C940" s="5" t="s">
        <v>19</v>
      </c>
      <c r="D940" s="49">
        <f t="shared" ref="D940:I940" si="448">SUM(D941:D943)</f>
        <v>1.9</v>
      </c>
      <c r="E940" s="49">
        <f t="shared" si="448"/>
        <v>0</v>
      </c>
      <c r="F940" s="49">
        <f t="shared" si="448"/>
        <v>0</v>
      </c>
      <c r="G940" s="49">
        <f t="shared" si="448"/>
        <v>0</v>
      </c>
      <c r="H940" s="49">
        <f t="shared" si="448"/>
        <v>0</v>
      </c>
      <c r="I940" s="49">
        <f t="shared" si="448"/>
        <v>1.9</v>
      </c>
      <c r="J940" s="109" t="s">
        <v>336</v>
      </c>
    </row>
    <row r="941" spans="1:10" x14ac:dyDescent="0.25">
      <c r="A941" s="106"/>
      <c r="B941" s="109"/>
      <c r="C941" s="9">
        <v>2013</v>
      </c>
      <c r="D941" s="14">
        <f>SUM(E941+F941+G941+H941+I941)</f>
        <v>0.5</v>
      </c>
      <c r="E941" s="11"/>
      <c r="F941" s="11"/>
      <c r="G941" s="11"/>
      <c r="H941" s="11"/>
      <c r="I941" s="11">
        <v>0.5</v>
      </c>
      <c r="J941" s="109"/>
    </row>
    <row r="942" spans="1:10" x14ac:dyDescent="0.25">
      <c r="A942" s="106"/>
      <c r="B942" s="109"/>
      <c r="C942" s="9">
        <v>2014</v>
      </c>
      <c r="D942" s="14">
        <f>SUM(E942+F942+G942+H942+I942)</f>
        <v>0.7</v>
      </c>
      <c r="E942" s="11"/>
      <c r="F942" s="11"/>
      <c r="G942" s="11"/>
      <c r="H942" s="11"/>
      <c r="I942" s="11">
        <v>0.7</v>
      </c>
      <c r="J942" s="109"/>
    </row>
    <row r="943" spans="1:10" x14ac:dyDescent="0.25">
      <c r="A943" s="106"/>
      <c r="B943" s="109"/>
      <c r="C943" s="9">
        <v>2015</v>
      </c>
      <c r="D943" s="14">
        <f>SUM(E943+F943+G943+H943+I943)</f>
        <v>0.7</v>
      </c>
      <c r="E943" s="11"/>
      <c r="F943" s="11"/>
      <c r="G943" s="11"/>
      <c r="H943" s="11"/>
      <c r="I943" s="11">
        <v>0.7</v>
      </c>
      <c r="J943" s="109"/>
    </row>
    <row r="944" spans="1:10" x14ac:dyDescent="0.25">
      <c r="A944" s="106">
        <v>41</v>
      </c>
      <c r="B944" s="102" t="s">
        <v>337</v>
      </c>
      <c r="C944" s="25" t="s">
        <v>14</v>
      </c>
      <c r="D944" s="50">
        <f t="shared" ref="D944:I944" si="449">SUM(D945:D947)</f>
        <v>103.89</v>
      </c>
      <c r="E944" s="50">
        <f t="shared" si="449"/>
        <v>0</v>
      </c>
      <c r="F944" s="50">
        <f t="shared" si="449"/>
        <v>103.65</v>
      </c>
      <c r="G944" s="50">
        <f t="shared" si="449"/>
        <v>0</v>
      </c>
      <c r="H944" s="50">
        <f t="shared" si="449"/>
        <v>0</v>
      </c>
      <c r="I944" s="50">
        <f t="shared" si="449"/>
        <v>0.24</v>
      </c>
      <c r="J944" s="145"/>
    </row>
    <row r="945" spans="1:10" x14ac:dyDescent="0.25">
      <c r="A945" s="106"/>
      <c r="B945" s="103"/>
      <c r="C945" s="25">
        <v>2013</v>
      </c>
      <c r="D945" s="50">
        <f t="shared" ref="D945:D971" si="450">SUM(E945:I945)</f>
        <v>34.589999999999996</v>
      </c>
      <c r="E945" s="50">
        <f>SUM(E949+E953+E957+E961+E965+E969+E973+E977+E981+E985+E989)</f>
        <v>0</v>
      </c>
      <c r="F945" s="50">
        <f>SUM(F949+F953+F957+F961+F965+F969+F973+F977+F981+F985+F989)</f>
        <v>34.51</v>
      </c>
      <c r="G945" s="50">
        <f t="shared" ref="E945:H947" si="451">SUM(G949+G953+G957+G961+G965+G969+G973+G977+G981+G985+G989)</f>
        <v>0</v>
      </c>
      <c r="H945" s="50">
        <f t="shared" si="451"/>
        <v>0</v>
      </c>
      <c r="I945" s="50">
        <f>SUM(I949+I953+I957+I961+I965+I969+I973+I977+I981+I985+I989)</f>
        <v>0.08</v>
      </c>
      <c r="J945" s="143"/>
    </row>
    <row r="946" spans="1:10" x14ac:dyDescent="0.25">
      <c r="A946" s="106"/>
      <c r="B946" s="103"/>
      <c r="C946" s="25">
        <v>2014</v>
      </c>
      <c r="D946" s="50">
        <f t="shared" si="450"/>
        <v>34.19</v>
      </c>
      <c r="E946" s="50">
        <f t="shared" si="451"/>
        <v>0</v>
      </c>
      <c r="F946" s="50">
        <f t="shared" si="451"/>
        <v>34.11</v>
      </c>
      <c r="G946" s="50">
        <f t="shared" si="451"/>
        <v>0</v>
      </c>
      <c r="H946" s="50">
        <f t="shared" si="451"/>
        <v>0</v>
      </c>
      <c r="I946" s="50">
        <f>SUM(I950+I954+I958+I962+I966+I970+I974+I978+I982+I986+I990)</f>
        <v>0.08</v>
      </c>
      <c r="J946" s="143"/>
    </row>
    <row r="947" spans="1:10" x14ac:dyDescent="0.25">
      <c r="A947" s="106"/>
      <c r="B947" s="103"/>
      <c r="C947" s="25">
        <v>2015</v>
      </c>
      <c r="D947" s="50">
        <f t="shared" si="450"/>
        <v>35.11</v>
      </c>
      <c r="E947" s="50">
        <f t="shared" si="451"/>
        <v>0</v>
      </c>
      <c r="F947" s="50">
        <f t="shared" si="451"/>
        <v>35.03</v>
      </c>
      <c r="G947" s="50">
        <f t="shared" si="451"/>
        <v>0</v>
      </c>
      <c r="H947" s="50">
        <f t="shared" si="451"/>
        <v>0</v>
      </c>
      <c r="I947" s="50">
        <f>SUM(I951+I955+I959+I963+I967+I971+I975+I979+I983+I987+I991)</f>
        <v>0.08</v>
      </c>
      <c r="J947" s="144"/>
    </row>
    <row r="948" spans="1:10" x14ac:dyDescent="0.25">
      <c r="A948" s="106" t="s">
        <v>686</v>
      </c>
      <c r="B948" s="109" t="s">
        <v>909</v>
      </c>
      <c r="C948" s="5" t="s">
        <v>19</v>
      </c>
      <c r="D948" s="49">
        <f t="shared" ref="D948:I948" si="452">SUM(D949:D951)</f>
        <v>59.3</v>
      </c>
      <c r="E948" s="49">
        <f t="shared" si="452"/>
        <v>0</v>
      </c>
      <c r="F948" s="49">
        <f t="shared" si="452"/>
        <v>59.3</v>
      </c>
      <c r="G948" s="49">
        <f t="shared" si="452"/>
        <v>0</v>
      </c>
      <c r="H948" s="49">
        <f t="shared" si="452"/>
        <v>0</v>
      </c>
      <c r="I948" s="49">
        <f t="shared" si="452"/>
        <v>0</v>
      </c>
      <c r="J948" s="109" t="s">
        <v>339</v>
      </c>
    </row>
    <row r="949" spans="1:10" x14ac:dyDescent="0.25">
      <c r="A949" s="106"/>
      <c r="B949" s="109"/>
      <c r="C949" s="9">
        <v>2013</v>
      </c>
      <c r="D949" s="10">
        <f t="shared" si="450"/>
        <v>19.5</v>
      </c>
      <c r="E949" s="10"/>
      <c r="F949" s="10">
        <v>19.5</v>
      </c>
      <c r="G949" s="10"/>
      <c r="H949" s="10"/>
      <c r="I949" s="10"/>
      <c r="J949" s="109"/>
    </row>
    <row r="950" spans="1:10" x14ac:dyDescent="0.25">
      <c r="A950" s="106"/>
      <c r="B950" s="109"/>
      <c r="C950" s="9">
        <v>2014</v>
      </c>
      <c r="D950" s="10">
        <f t="shared" si="450"/>
        <v>19.8</v>
      </c>
      <c r="E950" s="10"/>
      <c r="F950" s="10">
        <v>19.8</v>
      </c>
      <c r="G950" s="10"/>
      <c r="H950" s="10"/>
      <c r="I950" s="10"/>
      <c r="J950" s="109"/>
    </row>
    <row r="951" spans="1:10" x14ac:dyDescent="0.25">
      <c r="A951" s="106"/>
      <c r="B951" s="109"/>
      <c r="C951" s="9">
        <v>2015</v>
      </c>
      <c r="D951" s="10">
        <f t="shared" si="450"/>
        <v>20</v>
      </c>
      <c r="E951" s="10"/>
      <c r="F951" s="10">
        <v>20</v>
      </c>
      <c r="G951" s="10"/>
      <c r="H951" s="10"/>
      <c r="I951" s="10"/>
      <c r="J951" s="109"/>
    </row>
    <row r="952" spans="1:10" x14ac:dyDescent="0.25">
      <c r="A952" s="106" t="s">
        <v>687</v>
      </c>
      <c r="B952" s="109" t="s">
        <v>910</v>
      </c>
      <c r="C952" s="5" t="s">
        <v>19</v>
      </c>
      <c r="D952" s="49">
        <f t="shared" ref="D952:I952" si="453">SUM(D953:D955)</f>
        <v>8.59</v>
      </c>
      <c r="E952" s="49">
        <f t="shared" si="453"/>
        <v>0</v>
      </c>
      <c r="F952" s="49">
        <f t="shared" si="453"/>
        <v>8.59</v>
      </c>
      <c r="G952" s="49">
        <f t="shared" si="453"/>
        <v>0</v>
      </c>
      <c r="H952" s="49">
        <f t="shared" si="453"/>
        <v>0</v>
      </c>
      <c r="I952" s="49">
        <f t="shared" si="453"/>
        <v>0</v>
      </c>
      <c r="J952" s="109" t="s">
        <v>341</v>
      </c>
    </row>
    <row r="953" spans="1:10" x14ac:dyDescent="0.25">
      <c r="A953" s="106"/>
      <c r="B953" s="109"/>
      <c r="C953" s="9">
        <v>2013</v>
      </c>
      <c r="D953" s="10">
        <f t="shared" si="450"/>
        <v>2.77</v>
      </c>
      <c r="E953" s="10"/>
      <c r="F953" s="10">
        <v>2.77</v>
      </c>
      <c r="G953" s="10"/>
      <c r="H953" s="10"/>
      <c r="I953" s="10"/>
      <c r="J953" s="109"/>
    </row>
    <row r="954" spans="1:10" x14ac:dyDescent="0.25">
      <c r="A954" s="106"/>
      <c r="B954" s="109"/>
      <c r="C954" s="9">
        <v>2014</v>
      </c>
      <c r="D954" s="10">
        <f t="shared" si="450"/>
        <v>2.82</v>
      </c>
      <c r="E954" s="10"/>
      <c r="F954" s="10">
        <v>2.82</v>
      </c>
      <c r="G954" s="10"/>
      <c r="H954" s="10"/>
      <c r="I954" s="10"/>
      <c r="J954" s="109"/>
    </row>
    <row r="955" spans="1:10" x14ac:dyDescent="0.25">
      <c r="A955" s="106"/>
      <c r="B955" s="109"/>
      <c r="C955" s="9">
        <v>2015</v>
      </c>
      <c r="D955" s="10">
        <f t="shared" si="450"/>
        <v>3</v>
      </c>
      <c r="E955" s="10"/>
      <c r="F955" s="10">
        <v>3</v>
      </c>
      <c r="G955" s="10"/>
      <c r="H955" s="10"/>
      <c r="I955" s="10"/>
      <c r="J955" s="109"/>
    </row>
    <row r="956" spans="1:10" x14ac:dyDescent="0.25">
      <c r="A956" s="94" t="s">
        <v>688</v>
      </c>
      <c r="B956" s="109" t="s">
        <v>911</v>
      </c>
      <c r="C956" s="5" t="s">
        <v>19</v>
      </c>
      <c r="D956" s="49">
        <f t="shared" ref="D956:I956" si="454">SUM(D957:D959)</f>
        <v>2.4500000000000002</v>
      </c>
      <c r="E956" s="49">
        <f t="shared" si="454"/>
        <v>0</v>
      </c>
      <c r="F956" s="49">
        <f t="shared" si="454"/>
        <v>2.4500000000000002</v>
      </c>
      <c r="G956" s="49">
        <f t="shared" si="454"/>
        <v>0</v>
      </c>
      <c r="H956" s="49">
        <f t="shared" si="454"/>
        <v>0</v>
      </c>
      <c r="I956" s="49">
        <f t="shared" si="454"/>
        <v>0</v>
      </c>
      <c r="J956" s="97" t="s">
        <v>342</v>
      </c>
    </row>
    <row r="957" spans="1:10" x14ac:dyDescent="0.25">
      <c r="A957" s="95"/>
      <c r="B957" s="109"/>
      <c r="C957" s="9">
        <v>2013</v>
      </c>
      <c r="D957" s="10">
        <f t="shared" si="450"/>
        <v>1.3</v>
      </c>
      <c r="E957" s="10"/>
      <c r="F957" s="10">
        <v>1.3</v>
      </c>
      <c r="G957" s="10"/>
      <c r="H957" s="10"/>
      <c r="I957" s="10"/>
      <c r="J957" s="108"/>
    </row>
    <row r="958" spans="1:10" x14ac:dyDescent="0.25">
      <c r="A958" s="95"/>
      <c r="B958" s="109"/>
      <c r="C958" s="9">
        <v>2014</v>
      </c>
      <c r="D958" s="10">
        <f t="shared" si="450"/>
        <v>0.4</v>
      </c>
      <c r="E958" s="10"/>
      <c r="F958" s="10">
        <v>0.4</v>
      </c>
      <c r="G958" s="10"/>
      <c r="H958" s="10"/>
      <c r="I958" s="10"/>
      <c r="J958" s="108"/>
    </row>
    <row r="959" spans="1:10" x14ac:dyDescent="0.25">
      <c r="A959" s="95"/>
      <c r="B959" s="109"/>
      <c r="C959" s="9">
        <v>2015</v>
      </c>
      <c r="D959" s="10">
        <f t="shared" si="450"/>
        <v>0.75</v>
      </c>
      <c r="E959" s="10"/>
      <c r="F959" s="10">
        <v>0.75</v>
      </c>
      <c r="G959" s="10"/>
      <c r="H959" s="10"/>
      <c r="I959" s="10"/>
      <c r="J959" s="108"/>
    </row>
    <row r="960" spans="1:10" x14ac:dyDescent="0.25">
      <c r="A960" s="94" t="s">
        <v>689</v>
      </c>
      <c r="B960" s="109" t="s">
        <v>912</v>
      </c>
      <c r="C960" s="5" t="s">
        <v>19</v>
      </c>
      <c r="D960" s="49">
        <f t="shared" ref="D960:I960" si="455">SUM(D961:D963)</f>
        <v>4.5</v>
      </c>
      <c r="E960" s="49">
        <f t="shared" si="455"/>
        <v>0</v>
      </c>
      <c r="F960" s="49">
        <f t="shared" si="455"/>
        <v>4.5</v>
      </c>
      <c r="G960" s="49">
        <f t="shared" si="455"/>
        <v>0</v>
      </c>
      <c r="H960" s="49">
        <f t="shared" si="455"/>
        <v>0</v>
      </c>
      <c r="I960" s="49">
        <f t="shared" si="455"/>
        <v>0</v>
      </c>
      <c r="J960" s="97" t="s">
        <v>343</v>
      </c>
    </row>
    <row r="961" spans="1:10" x14ac:dyDescent="0.25">
      <c r="A961" s="95"/>
      <c r="B961" s="109"/>
      <c r="C961" s="9">
        <v>2013</v>
      </c>
      <c r="D961" s="10">
        <f t="shared" si="450"/>
        <v>1.5</v>
      </c>
      <c r="E961" s="10"/>
      <c r="F961" s="10">
        <v>1.5</v>
      </c>
      <c r="G961" s="10"/>
      <c r="H961" s="10"/>
      <c r="I961" s="10"/>
      <c r="J961" s="108"/>
    </row>
    <row r="962" spans="1:10" x14ac:dyDescent="0.25">
      <c r="A962" s="95"/>
      <c r="B962" s="109"/>
      <c r="C962" s="9">
        <v>2014</v>
      </c>
      <c r="D962" s="10">
        <f t="shared" si="450"/>
        <v>1.5</v>
      </c>
      <c r="E962" s="10"/>
      <c r="F962" s="10">
        <v>1.5</v>
      </c>
      <c r="G962" s="10"/>
      <c r="H962" s="10"/>
      <c r="I962" s="10"/>
      <c r="J962" s="108"/>
    </row>
    <row r="963" spans="1:10" x14ac:dyDescent="0.25">
      <c r="A963" s="95"/>
      <c r="B963" s="109"/>
      <c r="C963" s="9">
        <v>2015</v>
      </c>
      <c r="D963" s="10">
        <f t="shared" si="450"/>
        <v>1.5</v>
      </c>
      <c r="E963" s="10"/>
      <c r="F963" s="10">
        <v>1.5</v>
      </c>
      <c r="G963" s="10"/>
      <c r="H963" s="10"/>
      <c r="I963" s="10"/>
      <c r="J963" s="108"/>
    </row>
    <row r="964" spans="1:10" x14ac:dyDescent="0.25">
      <c r="A964" s="106" t="s">
        <v>690</v>
      </c>
      <c r="B964" s="109" t="s">
        <v>913</v>
      </c>
      <c r="C964" s="5" t="s">
        <v>19</v>
      </c>
      <c r="D964" s="49">
        <f t="shared" ref="D964:I964" si="456">SUM(D965:D967)</f>
        <v>1.9100000000000001</v>
      </c>
      <c r="E964" s="49">
        <f t="shared" si="456"/>
        <v>0</v>
      </c>
      <c r="F964" s="49">
        <f t="shared" si="456"/>
        <v>1.9100000000000001</v>
      </c>
      <c r="G964" s="49">
        <f t="shared" si="456"/>
        <v>0</v>
      </c>
      <c r="H964" s="49">
        <f t="shared" si="456"/>
        <v>0</v>
      </c>
      <c r="I964" s="49">
        <f t="shared" si="456"/>
        <v>0</v>
      </c>
      <c r="J964" s="109" t="s">
        <v>344</v>
      </c>
    </row>
    <row r="965" spans="1:10" x14ac:dyDescent="0.25">
      <c r="A965" s="106"/>
      <c r="B965" s="109"/>
      <c r="C965" s="9">
        <v>2013</v>
      </c>
      <c r="D965" s="10">
        <f t="shared" si="450"/>
        <v>0.63</v>
      </c>
      <c r="E965" s="10"/>
      <c r="F965" s="10">
        <v>0.63</v>
      </c>
      <c r="G965" s="10"/>
      <c r="H965" s="10"/>
      <c r="I965" s="10"/>
      <c r="J965" s="109"/>
    </row>
    <row r="966" spans="1:10" x14ac:dyDescent="0.25">
      <c r="A966" s="106"/>
      <c r="B966" s="109"/>
      <c r="C966" s="9">
        <v>2014</v>
      </c>
      <c r="D966" s="10">
        <f t="shared" si="450"/>
        <v>0.64</v>
      </c>
      <c r="E966" s="10"/>
      <c r="F966" s="10">
        <v>0.64</v>
      </c>
      <c r="G966" s="10"/>
      <c r="H966" s="10"/>
      <c r="I966" s="10"/>
      <c r="J966" s="109"/>
    </row>
    <row r="967" spans="1:10" x14ac:dyDescent="0.25">
      <c r="A967" s="106"/>
      <c r="B967" s="109"/>
      <c r="C967" s="9">
        <v>2015</v>
      </c>
      <c r="D967" s="10">
        <f t="shared" si="450"/>
        <v>0.64</v>
      </c>
      <c r="E967" s="10"/>
      <c r="F967" s="10">
        <v>0.64</v>
      </c>
      <c r="G967" s="10"/>
      <c r="H967" s="10"/>
      <c r="I967" s="10"/>
      <c r="J967" s="109"/>
    </row>
    <row r="968" spans="1:10" x14ac:dyDescent="0.25">
      <c r="A968" s="94" t="s">
        <v>691</v>
      </c>
      <c r="B968" s="97" t="s">
        <v>914</v>
      </c>
      <c r="C968" s="5" t="s">
        <v>19</v>
      </c>
      <c r="D968" s="49">
        <f t="shared" ref="D968:I968" si="457">SUM(D969:D971)</f>
        <v>3.31</v>
      </c>
      <c r="E968" s="49">
        <f t="shared" si="457"/>
        <v>0</v>
      </c>
      <c r="F968" s="49">
        <f t="shared" si="457"/>
        <v>3.31</v>
      </c>
      <c r="G968" s="49">
        <f t="shared" si="457"/>
        <v>0</v>
      </c>
      <c r="H968" s="49">
        <f t="shared" si="457"/>
        <v>0</v>
      </c>
      <c r="I968" s="49">
        <f t="shared" si="457"/>
        <v>0</v>
      </c>
      <c r="J968" s="97" t="s">
        <v>345</v>
      </c>
    </row>
    <row r="969" spans="1:10" x14ac:dyDescent="0.25">
      <c r="A969" s="95"/>
      <c r="B969" s="108"/>
      <c r="C969" s="9">
        <v>2013</v>
      </c>
      <c r="D969" s="10">
        <f t="shared" si="450"/>
        <v>1.05</v>
      </c>
      <c r="E969" s="10"/>
      <c r="F969" s="10">
        <v>1.05</v>
      </c>
      <c r="G969" s="10"/>
      <c r="H969" s="10"/>
      <c r="I969" s="10"/>
      <c r="J969" s="108"/>
    </row>
    <row r="970" spans="1:10" x14ac:dyDescent="0.25">
      <c r="A970" s="95"/>
      <c r="B970" s="108"/>
      <c r="C970" s="9">
        <v>2014</v>
      </c>
      <c r="D970" s="10">
        <f t="shared" si="450"/>
        <v>1.1100000000000001</v>
      </c>
      <c r="E970" s="10"/>
      <c r="F970" s="10">
        <v>1.1100000000000001</v>
      </c>
      <c r="G970" s="10"/>
      <c r="H970" s="10"/>
      <c r="I970" s="10"/>
      <c r="J970" s="108"/>
    </row>
    <row r="971" spans="1:10" x14ac:dyDescent="0.25">
      <c r="A971" s="96"/>
      <c r="B971" s="119"/>
      <c r="C971" s="9">
        <v>2015</v>
      </c>
      <c r="D971" s="10">
        <f t="shared" si="450"/>
        <v>1.1499999999999999</v>
      </c>
      <c r="E971" s="10"/>
      <c r="F971" s="10">
        <v>1.1499999999999999</v>
      </c>
      <c r="G971" s="10"/>
      <c r="H971" s="10"/>
      <c r="I971" s="10"/>
      <c r="J971" s="119"/>
    </row>
    <row r="972" spans="1:10" x14ac:dyDescent="0.25">
      <c r="A972" s="106" t="s">
        <v>692</v>
      </c>
      <c r="B972" s="109" t="s">
        <v>915</v>
      </c>
      <c r="C972" s="5" t="s">
        <v>19</v>
      </c>
      <c r="D972" s="49">
        <f t="shared" ref="D972:I972" si="458">SUM(D973:D975)</f>
        <v>4.5</v>
      </c>
      <c r="E972" s="49">
        <f t="shared" si="458"/>
        <v>0</v>
      </c>
      <c r="F972" s="49">
        <f t="shared" si="458"/>
        <v>4.5</v>
      </c>
      <c r="G972" s="49">
        <f t="shared" si="458"/>
        <v>0</v>
      </c>
      <c r="H972" s="49">
        <f t="shared" si="458"/>
        <v>0</v>
      </c>
      <c r="I972" s="49">
        <f t="shared" si="458"/>
        <v>0</v>
      </c>
      <c r="J972" s="109" t="s">
        <v>346</v>
      </c>
    </row>
    <row r="973" spans="1:10" x14ac:dyDescent="0.25">
      <c r="A973" s="106"/>
      <c r="B973" s="109"/>
      <c r="C973" s="9">
        <v>2013</v>
      </c>
      <c r="D973" s="10">
        <f>SUM(E973:I973)</f>
        <v>1.5</v>
      </c>
      <c r="E973" s="10"/>
      <c r="F973" s="10">
        <v>1.5</v>
      </c>
      <c r="G973" s="10"/>
      <c r="H973" s="10"/>
      <c r="I973" s="10"/>
      <c r="J973" s="109"/>
    </row>
    <row r="974" spans="1:10" x14ac:dyDescent="0.25">
      <c r="A974" s="106"/>
      <c r="B974" s="109"/>
      <c r="C974" s="9">
        <v>2014</v>
      </c>
      <c r="D974" s="10">
        <f>SUM(E974:I974)</f>
        <v>1.5</v>
      </c>
      <c r="E974" s="10"/>
      <c r="F974" s="10">
        <v>1.5</v>
      </c>
      <c r="G974" s="10"/>
      <c r="H974" s="10"/>
      <c r="I974" s="10"/>
      <c r="J974" s="109"/>
    </row>
    <row r="975" spans="1:10" ht="22.5" customHeight="1" x14ac:dyDescent="0.25">
      <c r="A975" s="106"/>
      <c r="B975" s="109"/>
      <c r="C975" s="9">
        <v>2015</v>
      </c>
      <c r="D975" s="10">
        <f>SUM(E975:I975)</f>
        <v>1.5</v>
      </c>
      <c r="E975" s="10"/>
      <c r="F975" s="10">
        <v>1.5</v>
      </c>
      <c r="G975" s="10"/>
      <c r="H975" s="10"/>
      <c r="I975" s="10"/>
      <c r="J975" s="109"/>
    </row>
    <row r="976" spans="1:10" x14ac:dyDescent="0.25">
      <c r="A976" s="94" t="s">
        <v>693</v>
      </c>
      <c r="B976" s="97" t="s">
        <v>916</v>
      </c>
      <c r="C976" s="5" t="s">
        <v>19</v>
      </c>
      <c r="D976" s="49">
        <f t="shared" ref="D976:I976" si="459">SUM(D977:D979)</f>
        <v>7.96</v>
      </c>
      <c r="E976" s="49">
        <f t="shared" si="459"/>
        <v>0</v>
      </c>
      <c r="F976" s="49">
        <f t="shared" si="459"/>
        <v>7.96</v>
      </c>
      <c r="G976" s="49">
        <f t="shared" si="459"/>
        <v>0</v>
      </c>
      <c r="H976" s="49">
        <f t="shared" si="459"/>
        <v>0</v>
      </c>
      <c r="I976" s="49">
        <f t="shared" si="459"/>
        <v>0</v>
      </c>
      <c r="J976" s="97" t="s">
        <v>344</v>
      </c>
    </row>
    <row r="977" spans="1:10" x14ac:dyDescent="0.25">
      <c r="A977" s="95"/>
      <c r="B977" s="108"/>
      <c r="C977" s="9">
        <v>2013</v>
      </c>
      <c r="D977" s="10">
        <f>SUM(E977:I977)</f>
        <v>2.15</v>
      </c>
      <c r="E977" s="10"/>
      <c r="F977" s="10">
        <v>2.15</v>
      </c>
      <c r="G977" s="10"/>
      <c r="H977" s="10"/>
      <c r="I977" s="10"/>
      <c r="J977" s="108"/>
    </row>
    <row r="978" spans="1:10" x14ac:dyDescent="0.25">
      <c r="A978" s="95"/>
      <c r="B978" s="108"/>
      <c r="C978" s="9">
        <v>2014</v>
      </c>
      <c r="D978" s="10">
        <f>SUM(E978:I978)</f>
        <v>2.89</v>
      </c>
      <c r="E978" s="10"/>
      <c r="F978" s="10">
        <v>2.89</v>
      </c>
      <c r="G978" s="10"/>
      <c r="H978" s="10"/>
      <c r="I978" s="10"/>
      <c r="J978" s="108"/>
    </row>
    <row r="979" spans="1:10" x14ac:dyDescent="0.25">
      <c r="A979" s="96"/>
      <c r="B979" s="119"/>
      <c r="C979" s="9">
        <v>2015</v>
      </c>
      <c r="D979" s="10">
        <f>SUM(E979:I979)</f>
        <v>2.92</v>
      </c>
      <c r="E979" s="10"/>
      <c r="F979" s="10">
        <v>2.92</v>
      </c>
      <c r="G979" s="10"/>
      <c r="H979" s="10"/>
      <c r="I979" s="10"/>
      <c r="J979" s="119"/>
    </row>
    <row r="980" spans="1:10" x14ac:dyDescent="0.25">
      <c r="A980" s="106" t="s">
        <v>694</v>
      </c>
      <c r="B980" s="109" t="s">
        <v>917</v>
      </c>
      <c r="C980" s="5" t="s">
        <v>19</v>
      </c>
      <c r="D980" s="49">
        <f t="shared" ref="D980:I980" si="460">SUM(D981:D983)</f>
        <v>0.64999999999999991</v>
      </c>
      <c r="E980" s="49">
        <f t="shared" si="460"/>
        <v>0</v>
      </c>
      <c r="F980" s="49">
        <f t="shared" si="460"/>
        <v>0.41</v>
      </c>
      <c r="G980" s="49">
        <f t="shared" si="460"/>
        <v>0</v>
      </c>
      <c r="H980" s="49">
        <f t="shared" si="460"/>
        <v>0</v>
      </c>
      <c r="I980" s="49">
        <f t="shared" si="460"/>
        <v>0.24</v>
      </c>
      <c r="J980" s="109" t="s">
        <v>347</v>
      </c>
    </row>
    <row r="981" spans="1:10" x14ac:dyDescent="0.25">
      <c r="A981" s="106"/>
      <c r="B981" s="109"/>
      <c r="C981" s="9">
        <v>2013</v>
      </c>
      <c r="D981" s="10">
        <f>SUM(E981:I981)</f>
        <v>0.49</v>
      </c>
      <c r="E981" s="10"/>
      <c r="F981" s="10">
        <v>0.41</v>
      </c>
      <c r="G981" s="10"/>
      <c r="H981" s="10"/>
      <c r="I981" s="10">
        <v>0.08</v>
      </c>
      <c r="J981" s="109"/>
    </row>
    <row r="982" spans="1:10" x14ac:dyDescent="0.25">
      <c r="A982" s="106"/>
      <c r="B982" s="109"/>
      <c r="C982" s="9">
        <v>2014</v>
      </c>
      <c r="D982" s="10">
        <f>SUM(E982:I982)</f>
        <v>0.08</v>
      </c>
      <c r="E982" s="10"/>
      <c r="F982" s="10">
        <v>0</v>
      </c>
      <c r="G982" s="10"/>
      <c r="H982" s="10"/>
      <c r="I982" s="10">
        <v>0.08</v>
      </c>
      <c r="J982" s="109"/>
    </row>
    <row r="983" spans="1:10" x14ac:dyDescent="0.25">
      <c r="A983" s="106"/>
      <c r="B983" s="109"/>
      <c r="C983" s="9">
        <v>2015</v>
      </c>
      <c r="D983" s="10">
        <f>SUM(E983:I983)</f>
        <v>0.08</v>
      </c>
      <c r="E983" s="10"/>
      <c r="F983" s="10">
        <v>0</v>
      </c>
      <c r="G983" s="10"/>
      <c r="H983" s="10"/>
      <c r="I983" s="10">
        <v>0.08</v>
      </c>
      <c r="J983" s="109"/>
    </row>
    <row r="984" spans="1:10" x14ac:dyDescent="0.25">
      <c r="A984" s="94" t="s">
        <v>695</v>
      </c>
      <c r="B984" s="109" t="s">
        <v>918</v>
      </c>
      <c r="C984" s="5" t="s">
        <v>19</v>
      </c>
      <c r="D984" s="49">
        <f t="shared" ref="D984:I984" si="461">SUM(D985:D987)</f>
        <v>6.22</v>
      </c>
      <c r="E984" s="49">
        <f t="shared" si="461"/>
        <v>0</v>
      </c>
      <c r="F984" s="49">
        <f t="shared" si="461"/>
        <v>6.22</v>
      </c>
      <c r="G984" s="49">
        <f t="shared" si="461"/>
        <v>0</v>
      </c>
      <c r="H984" s="49">
        <f t="shared" si="461"/>
        <v>0</v>
      </c>
      <c r="I984" s="49">
        <f t="shared" si="461"/>
        <v>0</v>
      </c>
      <c r="J984" s="97" t="s">
        <v>344</v>
      </c>
    </row>
    <row r="985" spans="1:10" x14ac:dyDescent="0.25">
      <c r="A985" s="95"/>
      <c r="B985" s="109"/>
      <c r="C985" s="9">
        <v>2013</v>
      </c>
      <c r="D985" s="10">
        <f>SUM(E985:I985)</f>
        <v>2.2999999999999998</v>
      </c>
      <c r="E985" s="10"/>
      <c r="F985" s="10">
        <v>2.2999999999999998</v>
      </c>
      <c r="G985" s="10"/>
      <c r="H985" s="10"/>
      <c r="I985" s="10"/>
      <c r="J985" s="108"/>
    </row>
    <row r="986" spans="1:10" x14ac:dyDescent="0.25">
      <c r="A986" s="95"/>
      <c r="B986" s="109"/>
      <c r="C986" s="9">
        <v>2014</v>
      </c>
      <c r="D986" s="10">
        <f>SUM(E986:I986)</f>
        <v>1.95</v>
      </c>
      <c r="E986" s="10"/>
      <c r="F986" s="10">
        <v>1.95</v>
      </c>
      <c r="G986" s="10"/>
      <c r="H986" s="10"/>
      <c r="I986" s="10"/>
      <c r="J986" s="108"/>
    </row>
    <row r="987" spans="1:10" x14ac:dyDescent="0.25">
      <c r="A987" s="96"/>
      <c r="B987" s="109"/>
      <c r="C987" s="9">
        <v>2015</v>
      </c>
      <c r="D987" s="10">
        <f>SUM(E987:I987)</f>
        <v>1.97</v>
      </c>
      <c r="E987" s="10"/>
      <c r="F987" s="10">
        <v>1.97</v>
      </c>
      <c r="G987" s="10"/>
      <c r="H987" s="10"/>
      <c r="I987" s="10"/>
      <c r="J987" s="119"/>
    </row>
    <row r="988" spans="1:10" x14ac:dyDescent="0.25">
      <c r="A988" s="106" t="s">
        <v>696</v>
      </c>
      <c r="B988" s="109" t="s">
        <v>919</v>
      </c>
      <c r="C988" s="5" t="s">
        <v>19</v>
      </c>
      <c r="D988" s="49">
        <f t="shared" ref="D988:I988" si="462">SUM(D989:D991)</f>
        <v>4.5</v>
      </c>
      <c r="E988" s="49">
        <f t="shared" si="462"/>
        <v>0</v>
      </c>
      <c r="F988" s="49">
        <f t="shared" si="462"/>
        <v>4.5</v>
      </c>
      <c r="G988" s="49">
        <f t="shared" si="462"/>
        <v>0</v>
      </c>
      <c r="H988" s="49">
        <f t="shared" si="462"/>
        <v>0</v>
      </c>
      <c r="I988" s="49">
        <f t="shared" si="462"/>
        <v>0</v>
      </c>
      <c r="J988" s="109" t="s">
        <v>348</v>
      </c>
    </row>
    <row r="989" spans="1:10" x14ac:dyDescent="0.25">
      <c r="A989" s="106"/>
      <c r="B989" s="109"/>
      <c r="C989" s="9">
        <v>2013</v>
      </c>
      <c r="D989" s="10">
        <f>SUM(E989:I989)</f>
        <v>1.4</v>
      </c>
      <c r="E989" s="10"/>
      <c r="F989" s="10">
        <v>1.4</v>
      </c>
      <c r="G989" s="10"/>
      <c r="H989" s="10"/>
      <c r="I989" s="10"/>
      <c r="J989" s="109"/>
    </row>
    <row r="990" spans="1:10" x14ac:dyDescent="0.25">
      <c r="A990" s="106"/>
      <c r="B990" s="109"/>
      <c r="C990" s="9">
        <v>2014</v>
      </c>
      <c r="D990" s="10">
        <f>SUM(E990:I990)</f>
        <v>1.5</v>
      </c>
      <c r="E990" s="10"/>
      <c r="F990" s="10">
        <v>1.5</v>
      </c>
      <c r="G990" s="10"/>
      <c r="H990" s="10"/>
      <c r="I990" s="10"/>
      <c r="J990" s="109"/>
    </row>
    <row r="991" spans="1:10" x14ac:dyDescent="0.25">
      <c r="A991" s="106"/>
      <c r="B991" s="109"/>
      <c r="C991" s="9">
        <v>2015</v>
      </c>
      <c r="D991" s="18">
        <f>SUM(E991:I991)</f>
        <v>1.6</v>
      </c>
      <c r="E991" s="18"/>
      <c r="F991" s="10">
        <v>1.6</v>
      </c>
      <c r="G991" s="10"/>
      <c r="H991" s="10"/>
      <c r="I991" s="10"/>
      <c r="J991" s="109"/>
    </row>
    <row r="992" spans="1:10" x14ac:dyDescent="0.25">
      <c r="A992" s="106">
        <v>42</v>
      </c>
      <c r="B992" s="102" t="s">
        <v>349</v>
      </c>
      <c r="C992" s="25" t="s">
        <v>14</v>
      </c>
      <c r="D992" s="50">
        <f t="shared" ref="D992:I992" si="463">SUM(D993:D995)</f>
        <v>145.54</v>
      </c>
      <c r="E992" s="50">
        <f t="shared" si="463"/>
        <v>0</v>
      </c>
      <c r="F992" s="50">
        <f t="shared" si="463"/>
        <v>135.54</v>
      </c>
      <c r="G992" s="50">
        <f t="shared" si="463"/>
        <v>0</v>
      </c>
      <c r="H992" s="50">
        <f t="shared" si="463"/>
        <v>3</v>
      </c>
      <c r="I992" s="50">
        <f t="shared" si="463"/>
        <v>7</v>
      </c>
      <c r="J992" s="145"/>
    </row>
    <row r="993" spans="1:10" x14ac:dyDescent="0.25">
      <c r="A993" s="106"/>
      <c r="B993" s="103"/>
      <c r="C993" s="25">
        <v>2013</v>
      </c>
      <c r="D993" s="50">
        <f>SUM(E993:I993)</f>
        <v>50.05</v>
      </c>
      <c r="E993" s="50">
        <f>SUM(E997+E1001+E1005+E1009+E1013+E1017+E1021+E1025+E1029+E1033)</f>
        <v>0</v>
      </c>
      <c r="F993" s="50">
        <f>SUM(F997+F1001+F1005+F1009+F1013+F1017+F1021+F1025+F1029+F1033)</f>
        <v>46.949999999999996</v>
      </c>
      <c r="G993" s="50">
        <f t="shared" ref="E993:H995" si="464">SUM(G997+G1001+G1005+G1009+G1013+G1017+G1021+G1025+G1029+G1033)</f>
        <v>0</v>
      </c>
      <c r="H993" s="50">
        <f>SUM(H997+H1001+H1005+H1009+H1013+H1017+H1021+H1025+H1029+H1033)</f>
        <v>1</v>
      </c>
      <c r="I993" s="50">
        <f>SUM(I997+I1001+I1005+I1009+I1013+I1017+I1021+I1025+I1029+I1033)</f>
        <v>2.1</v>
      </c>
      <c r="J993" s="143"/>
    </row>
    <row r="994" spans="1:10" x14ac:dyDescent="0.25">
      <c r="A994" s="106"/>
      <c r="B994" s="103"/>
      <c r="C994" s="25">
        <v>2014</v>
      </c>
      <c r="D994" s="50">
        <f>SUM(E994:I994)</f>
        <v>48.57</v>
      </c>
      <c r="E994" s="50">
        <f t="shared" si="464"/>
        <v>0</v>
      </c>
      <c r="F994" s="50">
        <f t="shared" si="464"/>
        <v>44.97</v>
      </c>
      <c r="G994" s="50">
        <f t="shared" si="464"/>
        <v>0</v>
      </c>
      <c r="H994" s="50">
        <f t="shared" si="464"/>
        <v>1</v>
      </c>
      <c r="I994" s="50">
        <f>SUM(I998+I1002+I1006+I1010+I1014+I1018+I1022+I1026+I1030+I1034)</f>
        <v>2.6</v>
      </c>
      <c r="J994" s="143"/>
    </row>
    <row r="995" spans="1:10" x14ac:dyDescent="0.25">
      <c r="A995" s="106"/>
      <c r="B995" s="103"/>
      <c r="C995" s="25">
        <v>2015</v>
      </c>
      <c r="D995" s="50">
        <f>SUM(E995:I995)</f>
        <v>46.919999999999995</v>
      </c>
      <c r="E995" s="50">
        <f t="shared" si="464"/>
        <v>0</v>
      </c>
      <c r="F995" s="50">
        <f t="shared" si="464"/>
        <v>43.62</v>
      </c>
      <c r="G995" s="50">
        <f t="shared" si="464"/>
        <v>0</v>
      </c>
      <c r="H995" s="50">
        <f t="shared" si="464"/>
        <v>1</v>
      </c>
      <c r="I995" s="50">
        <f>SUM(I999+I1003+I1007+I1011+I1015+I1019+I1023+I1027+I1031+I1035)</f>
        <v>2.2999999999999998</v>
      </c>
      <c r="J995" s="144"/>
    </row>
    <row r="996" spans="1:10" x14ac:dyDescent="0.25">
      <c r="A996" s="106" t="s">
        <v>697</v>
      </c>
      <c r="B996" s="109" t="s">
        <v>920</v>
      </c>
      <c r="C996" s="5" t="s">
        <v>19</v>
      </c>
      <c r="D996" s="49">
        <f t="shared" ref="D996:I996" si="465">SUM(D997:D999)</f>
        <v>58.34</v>
      </c>
      <c r="E996" s="49">
        <f t="shared" si="465"/>
        <v>0</v>
      </c>
      <c r="F996" s="49">
        <f t="shared" si="465"/>
        <v>58.34</v>
      </c>
      <c r="G996" s="49">
        <f t="shared" si="465"/>
        <v>0</v>
      </c>
      <c r="H996" s="49">
        <f t="shared" si="465"/>
        <v>0</v>
      </c>
      <c r="I996" s="49">
        <f t="shared" si="465"/>
        <v>0</v>
      </c>
      <c r="J996" s="109" t="s">
        <v>351</v>
      </c>
    </row>
    <row r="997" spans="1:10" x14ac:dyDescent="0.25">
      <c r="A997" s="106"/>
      <c r="B997" s="109"/>
      <c r="C997" s="9">
        <v>2013</v>
      </c>
      <c r="D997" s="10">
        <f t="shared" ref="D997:D1019" si="466">SUM(E997:I997)</f>
        <v>21.6</v>
      </c>
      <c r="E997" s="10"/>
      <c r="F997" s="10">
        <v>21.6</v>
      </c>
      <c r="G997" s="10"/>
      <c r="H997" s="10"/>
      <c r="I997" s="10"/>
      <c r="J997" s="109"/>
    </row>
    <row r="998" spans="1:10" x14ac:dyDescent="0.25">
      <c r="A998" s="106"/>
      <c r="B998" s="109"/>
      <c r="C998" s="9">
        <v>2014</v>
      </c>
      <c r="D998" s="10">
        <f t="shared" si="466"/>
        <v>17.68</v>
      </c>
      <c r="E998" s="10"/>
      <c r="F998" s="10">
        <v>17.68</v>
      </c>
      <c r="G998" s="10"/>
      <c r="H998" s="10"/>
      <c r="I998" s="10"/>
      <c r="J998" s="109"/>
    </row>
    <row r="999" spans="1:10" x14ac:dyDescent="0.25">
      <c r="A999" s="106"/>
      <c r="B999" s="109"/>
      <c r="C999" s="9">
        <v>2015</v>
      </c>
      <c r="D999" s="10">
        <f t="shared" si="466"/>
        <v>19.059999999999999</v>
      </c>
      <c r="E999" s="10"/>
      <c r="F999" s="10">
        <v>19.059999999999999</v>
      </c>
      <c r="G999" s="10"/>
      <c r="H999" s="10"/>
      <c r="I999" s="10"/>
      <c r="J999" s="109"/>
    </row>
    <row r="1000" spans="1:10" x14ac:dyDescent="0.25">
      <c r="A1000" s="94" t="s">
        <v>698</v>
      </c>
      <c r="B1000" s="97" t="s">
        <v>921</v>
      </c>
      <c r="C1000" s="5" t="s">
        <v>19</v>
      </c>
      <c r="D1000" s="49">
        <f t="shared" ref="D1000:I1000" si="467">SUM(D1001:D1003)</f>
        <v>5.16</v>
      </c>
      <c r="E1000" s="49">
        <f t="shared" si="467"/>
        <v>0</v>
      </c>
      <c r="F1000" s="49">
        <f t="shared" si="467"/>
        <v>5.16</v>
      </c>
      <c r="G1000" s="49">
        <f t="shared" si="467"/>
        <v>0</v>
      </c>
      <c r="H1000" s="49">
        <f t="shared" si="467"/>
        <v>0</v>
      </c>
      <c r="I1000" s="49">
        <f t="shared" si="467"/>
        <v>0</v>
      </c>
      <c r="J1000" s="97" t="s">
        <v>353</v>
      </c>
    </row>
    <row r="1001" spans="1:10" x14ac:dyDescent="0.25">
      <c r="A1001" s="95"/>
      <c r="B1001" s="108"/>
      <c r="C1001" s="9">
        <v>2013</v>
      </c>
      <c r="D1001" s="10">
        <f t="shared" si="466"/>
        <v>1.67</v>
      </c>
      <c r="E1001" s="10"/>
      <c r="F1001" s="10">
        <v>1.67</v>
      </c>
      <c r="G1001" s="10"/>
      <c r="H1001" s="10"/>
      <c r="I1001" s="10"/>
      <c r="J1001" s="108"/>
    </row>
    <row r="1002" spans="1:10" x14ac:dyDescent="0.25">
      <c r="A1002" s="95"/>
      <c r="B1002" s="108"/>
      <c r="C1002" s="9">
        <v>2014</v>
      </c>
      <c r="D1002" s="10">
        <f t="shared" si="466"/>
        <v>1.7</v>
      </c>
      <c r="E1002" s="10"/>
      <c r="F1002" s="10">
        <v>1.7</v>
      </c>
      <c r="G1002" s="10"/>
      <c r="H1002" s="10"/>
      <c r="I1002" s="10"/>
      <c r="J1002" s="108"/>
    </row>
    <row r="1003" spans="1:10" ht="42" customHeight="1" x14ac:dyDescent="0.25">
      <c r="A1003" s="95"/>
      <c r="B1003" s="108"/>
      <c r="C1003" s="9">
        <v>2015</v>
      </c>
      <c r="D1003" s="10">
        <f t="shared" si="466"/>
        <v>1.79</v>
      </c>
      <c r="E1003" s="10"/>
      <c r="F1003" s="10">
        <v>1.79</v>
      </c>
      <c r="G1003" s="10"/>
      <c r="H1003" s="10"/>
      <c r="I1003" s="10"/>
      <c r="J1003" s="108"/>
    </row>
    <row r="1004" spans="1:10" x14ac:dyDescent="0.25">
      <c r="A1004" s="106" t="s">
        <v>699</v>
      </c>
      <c r="B1004" s="109" t="s">
        <v>922</v>
      </c>
      <c r="C1004" s="5" t="s">
        <v>19</v>
      </c>
      <c r="D1004" s="49">
        <f t="shared" ref="D1004:I1004" si="468">SUM(D1005:D1007)</f>
        <v>4.5</v>
      </c>
      <c r="E1004" s="49">
        <f t="shared" si="468"/>
        <v>0</v>
      </c>
      <c r="F1004" s="49">
        <f t="shared" si="468"/>
        <v>2.7</v>
      </c>
      <c r="G1004" s="49">
        <f t="shared" si="468"/>
        <v>0</v>
      </c>
      <c r="H1004" s="49">
        <f t="shared" si="468"/>
        <v>0</v>
      </c>
      <c r="I1004" s="49">
        <f t="shared" si="468"/>
        <v>1.7999999999999998</v>
      </c>
      <c r="J1004" s="109" t="s">
        <v>355</v>
      </c>
    </row>
    <row r="1005" spans="1:10" x14ac:dyDescent="0.25">
      <c r="A1005" s="106"/>
      <c r="B1005" s="109"/>
      <c r="C1005" s="16">
        <v>2013</v>
      </c>
      <c r="D1005" s="10">
        <f t="shared" si="466"/>
        <v>1.5</v>
      </c>
      <c r="E1005" s="10"/>
      <c r="F1005" s="10">
        <v>0.9</v>
      </c>
      <c r="G1005" s="10"/>
      <c r="H1005" s="10"/>
      <c r="I1005" s="10">
        <v>0.6</v>
      </c>
      <c r="J1005" s="109"/>
    </row>
    <row r="1006" spans="1:10" x14ac:dyDescent="0.25">
      <c r="A1006" s="106"/>
      <c r="B1006" s="109"/>
      <c r="C1006" s="16">
        <v>2014</v>
      </c>
      <c r="D1006" s="10">
        <f t="shared" si="466"/>
        <v>1.5</v>
      </c>
      <c r="E1006" s="10"/>
      <c r="F1006" s="10">
        <v>0.9</v>
      </c>
      <c r="G1006" s="10"/>
      <c r="H1006" s="10"/>
      <c r="I1006" s="10">
        <v>0.6</v>
      </c>
      <c r="J1006" s="109"/>
    </row>
    <row r="1007" spans="1:10" ht="48.75" customHeight="1" x14ac:dyDescent="0.25">
      <c r="A1007" s="106"/>
      <c r="B1007" s="109"/>
      <c r="C1007" s="16">
        <v>2015</v>
      </c>
      <c r="D1007" s="10">
        <f t="shared" si="466"/>
        <v>1.5</v>
      </c>
      <c r="E1007" s="10"/>
      <c r="F1007" s="10">
        <v>0.9</v>
      </c>
      <c r="G1007" s="10"/>
      <c r="H1007" s="10"/>
      <c r="I1007" s="10">
        <v>0.6</v>
      </c>
      <c r="J1007" s="109"/>
    </row>
    <row r="1008" spans="1:10" x14ac:dyDescent="0.25">
      <c r="A1008" s="106" t="s">
        <v>700</v>
      </c>
      <c r="B1008" s="109" t="s">
        <v>923</v>
      </c>
      <c r="C1008" s="5" t="s">
        <v>19</v>
      </c>
      <c r="D1008" s="49">
        <f t="shared" ref="D1008:I1008" si="469">SUM(D1009:D1011)</f>
        <v>5.88</v>
      </c>
      <c r="E1008" s="49">
        <f t="shared" si="469"/>
        <v>0</v>
      </c>
      <c r="F1008" s="49">
        <f t="shared" si="469"/>
        <v>5.88</v>
      </c>
      <c r="G1008" s="49">
        <f t="shared" si="469"/>
        <v>0</v>
      </c>
      <c r="H1008" s="49">
        <f t="shared" si="469"/>
        <v>0</v>
      </c>
      <c r="I1008" s="49">
        <f t="shared" si="469"/>
        <v>0</v>
      </c>
      <c r="J1008" s="109" t="s">
        <v>356</v>
      </c>
    </row>
    <row r="1009" spans="1:10" x14ac:dyDescent="0.25">
      <c r="A1009" s="106"/>
      <c r="B1009" s="109"/>
      <c r="C1009" s="16">
        <v>2013</v>
      </c>
      <c r="D1009" s="10">
        <f t="shared" si="466"/>
        <v>1.94</v>
      </c>
      <c r="E1009" s="10"/>
      <c r="F1009" s="10">
        <v>1.94</v>
      </c>
      <c r="G1009" s="10"/>
      <c r="H1009" s="10"/>
      <c r="I1009" s="10"/>
      <c r="J1009" s="109"/>
    </row>
    <row r="1010" spans="1:10" x14ac:dyDescent="0.25">
      <c r="A1010" s="106"/>
      <c r="B1010" s="109"/>
      <c r="C1010" s="16">
        <v>2014</v>
      </c>
      <c r="D1010" s="10">
        <f t="shared" si="466"/>
        <v>1.96</v>
      </c>
      <c r="E1010" s="10"/>
      <c r="F1010" s="10">
        <v>1.96</v>
      </c>
      <c r="G1010" s="10"/>
      <c r="H1010" s="10"/>
      <c r="I1010" s="10"/>
      <c r="J1010" s="109"/>
    </row>
    <row r="1011" spans="1:10" x14ac:dyDescent="0.25">
      <c r="A1011" s="106"/>
      <c r="B1011" s="109"/>
      <c r="C1011" s="16">
        <v>2015</v>
      </c>
      <c r="D1011" s="10">
        <f t="shared" si="466"/>
        <v>1.98</v>
      </c>
      <c r="E1011" s="10"/>
      <c r="F1011" s="10">
        <v>1.98</v>
      </c>
      <c r="G1011" s="10"/>
      <c r="H1011" s="10"/>
      <c r="I1011" s="10"/>
      <c r="J1011" s="109"/>
    </row>
    <row r="1012" spans="1:10" x14ac:dyDescent="0.25">
      <c r="A1012" s="94" t="s">
        <v>701</v>
      </c>
      <c r="B1012" s="97" t="s">
        <v>924</v>
      </c>
      <c r="C1012" s="5" t="s">
        <v>19</v>
      </c>
      <c r="D1012" s="49">
        <f t="shared" ref="D1012:I1012" si="470">SUM(D1013:D1015)</f>
        <v>12.11</v>
      </c>
      <c r="E1012" s="49">
        <f t="shared" si="470"/>
        <v>0</v>
      </c>
      <c r="F1012" s="49">
        <f t="shared" si="470"/>
        <v>12.11</v>
      </c>
      <c r="G1012" s="49">
        <f t="shared" si="470"/>
        <v>0</v>
      </c>
      <c r="H1012" s="49">
        <f t="shared" si="470"/>
        <v>0</v>
      </c>
      <c r="I1012" s="49">
        <f t="shared" si="470"/>
        <v>0</v>
      </c>
      <c r="J1012" s="97" t="s">
        <v>357</v>
      </c>
    </row>
    <row r="1013" spans="1:10" x14ac:dyDescent="0.25">
      <c r="A1013" s="95"/>
      <c r="B1013" s="108"/>
      <c r="C1013" s="16">
        <v>2013</v>
      </c>
      <c r="D1013" s="10">
        <f t="shared" si="466"/>
        <v>4.38</v>
      </c>
      <c r="E1013" s="10"/>
      <c r="F1013" s="10">
        <v>4.38</v>
      </c>
      <c r="G1013" s="10"/>
      <c r="H1013" s="10"/>
      <c r="I1013" s="10"/>
      <c r="J1013" s="108"/>
    </row>
    <row r="1014" spans="1:10" x14ac:dyDescent="0.25">
      <c r="A1014" s="95"/>
      <c r="B1014" s="108"/>
      <c r="C1014" s="16">
        <v>2014</v>
      </c>
      <c r="D1014" s="10">
        <f t="shared" si="466"/>
        <v>5.46</v>
      </c>
      <c r="E1014" s="10"/>
      <c r="F1014" s="10">
        <v>5.46</v>
      </c>
      <c r="G1014" s="10"/>
      <c r="H1014" s="10"/>
      <c r="I1014" s="10"/>
      <c r="J1014" s="108"/>
    </row>
    <row r="1015" spans="1:10" ht="58.5" customHeight="1" x14ac:dyDescent="0.25">
      <c r="A1015" s="96"/>
      <c r="B1015" s="119"/>
      <c r="C1015" s="16">
        <v>2015</v>
      </c>
      <c r="D1015" s="10">
        <f t="shared" si="466"/>
        <v>2.27</v>
      </c>
      <c r="E1015" s="10"/>
      <c r="F1015" s="10">
        <v>2.27</v>
      </c>
      <c r="G1015" s="10"/>
      <c r="H1015" s="10"/>
      <c r="I1015" s="10"/>
      <c r="J1015" s="119"/>
    </row>
    <row r="1016" spans="1:10" x14ac:dyDescent="0.25">
      <c r="A1016" s="106" t="s">
        <v>702</v>
      </c>
      <c r="B1016" s="109" t="s">
        <v>925</v>
      </c>
      <c r="C1016" s="5" t="s">
        <v>19</v>
      </c>
      <c r="D1016" s="49">
        <f t="shared" ref="D1016:I1016" si="471">SUM(D1017:D1019)</f>
        <v>10.15</v>
      </c>
      <c r="E1016" s="49">
        <f t="shared" si="471"/>
        <v>0</v>
      </c>
      <c r="F1016" s="49">
        <f t="shared" si="471"/>
        <v>1.95</v>
      </c>
      <c r="G1016" s="49">
        <f t="shared" si="471"/>
        <v>0</v>
      </c>
      <c r="H1016" s="49">
        <f t="shared" si="471"/>
        <v>3</v>
      </c>
      <c r="I1016" s="49">
        <f t="shared" si="471"/>
        <v>5.2</v>
      </c>
      <c r="J1016" s="109" t="s">
        <v>358</v>
      </c>
    </row>
    <row r="1017" spans="1:10" x14ac:dyDescent="0.25">
      <c r="A1017" s="106"/>
      <c r="B1017" s="109"/>
      <c r="C1017" s="16">
        <v>2013</v>
      </c>
      <c r="D1017" s="10">
        <f t="shared" si="466"/>
        <v>3.15</v>
      </c>
      <c r="E1017" s="10"/>
      <c r="F1017" s="10">
        <v>0.65</v>
      </c>
      <c r="G1017" s="10"/>
      <c r="H1017" s="10">
        <v>1</v>
      </c>
      <c r="I1017" s="10">
        <v>1.5</v>
      </c>
      <c r="J1017" s="109"/>
    </row>
    <row r="1018" spans="1:10" x14ac:dyDescent="0.25">
      <c r="A1018" s="106"/>
      <c r="B1018" s="109"/>
      <c r="C1018" s="16">
        <v>2014</v>
      </c>
      <c r="D1018" s="10">
        <f t="shared" si="466"/>
        <v>3.75</v>
      </c>
      <c r="E1018" s="10"/>
      <c r="F1018" s="10">
        <v>0.75</v>
      </c>
      <c r="G1018" s="10"/>
      <c r="H1018" s="10">
        <v>1</v>
      </c>
      <c r="I1018" s="10">
        <v>2</v>
      </c>
      <c r="J1018" s="109"/>
    </row>
    <row r="1019" spans="1:10" ht="62.25" customHeight="1" x14ac:dyDescent="0.25">
      <c r="A1019" s="106"/>
      <c r="B1019" s="109"/>
      <c r="C1019" s="16">
        <v>2015</v>
      </c>
      <c r="D1019" s="10">
        <f t="shared" si="466"/>
        <v>3.25</v>
      </c>
      <c r="E1019" s="10"/>
      <c r="F1019" s="10">
        <v>0.55000000000000004</v>
      </c>
      <c r="G1019" s="10"/>
      <c r="H1019" s="10">
        <v>1</v>
      </c>
      <c r="I1019" s="10">
        <v>1.7</v>
      </c>
      <c r="J1019" s="109"/>
    </row>
    <row r="1020" spans="1:10" x14ac:dyDescent="0.25">
      <c r="A1020" s="94" t="s">
        <v>703</v>
      </c>
      <c r="B1020" s="97" t="s">
        <v>926</v>
      </c>
      <c r="C1020" s="5" t="s">
        <v>19</v>
      </c>
      <c r="D1020" s="49">
        <f t="shared" ref="D1020:I1020" si="472">SUM(D1021:D1023)</f>
        <v>10.190000000000001</v>
      </c>
      <c r="E1020" s="49">
        <f t="shared" si="472"/>
        <v>0</v>
      </c>
      <c r="F1020" s="49">
        <f t="shared" si="472"/>
        <v>10.190000000000001</v>
      </c>
      <c r="G1020" s="49">
        <f t="shared" si="472"/>
        <v>0</v>
      </c>
      <c r="H1020" s="49">
        <f t="shared" si="472"/>
        <v>0</v>
      </c>
      <c r="I1020" s="49">
        <f t="shared" si="472"/>
        <v>0</v>
      </c>
      <c r="J1020" s="109" t="s">
        <v>356</v>
      </c>
    </row>
    <row r="1021" spans="1:10" x14ac:dyDescent="0.25">
      <c r="A1021" s="95"/>
      <c r="B1021" s="108"/>
      <c r="C1021" s="16">
        <v>2013</v>
      </c>
      <c r="D1021" s="10">
        <f>SUM(E1021:I1021)</f>
        <v>2.94</v>
      </c>
      <c r="E1021" s="10"/>
      <c r="F1021" s="10">
        <v>2.94</v>
      </c>
      <c r="G1021" s="10"/>
      <c r="H1021" s="10"/>
      <c r="I1021" s="10"/>
      <c r="J1021" s="109"/>
    </row>
    <row r="1022" spans="1:10" x14ac:dyDescent="0.25">
      <c r="A1022" s="95"/>
      <c r="B1022" s="108"/>
      <c r="C1022" s="16">
        <v>2014</v>
      </c>
      <c r="D1022" s="10">
        <f>SUM(E1022:I1022)</f>
        <v>3.45</v>
      </c>
      <c r="E1022" s="10"/>
      <c r="F1022" s="10">
        <v>3.45</v>
      </c>
      <c r="G1022" s="10"/>
      <c r="H1022" s="10"/>
      <c r="I1022" s="10"/>
      <c r="J1022" s="109"/>
    </row>
    <row r="1023" spans="1:10" x14ac:dyDescent="0.25">
      <c r="A1023" s="95"/>
      <c r="B1023" s="108"/>
      <c r="C1023" s="16">
        <v>2015</v>
      </c>
      <c r="D1023" s="10">
        <f>SUM(E1023:I1023)</f>
        <v>3.8</v>
      </c>
      <c r="E1023" s="10"/>
      <c r="F1023" s="10">
        <v>3.8</v>
      </c>
      <c r="G1023" s="10"/>
      <c r="H1023" s="10"/>
      <c r="I1023" s="10"/>
      <c r="J1023" s="109"/>
    </row>
    <row r="1024" spans="1:10" x14ac:dyDescent="0.25">
      <c r="A1024" s="106" t="s">
        <v>704</v>
      </c>
      <c r="B1024" s="124" t="s">
        <v>927</v>
      </c>
      <c r="C1024" s="5" t="s">
        <v>19</v>
      </c>
      <c r="D1024" s="49">
        <f t="shared" ref="D1024:I1024" si="473">SUM(D1025:D1027)</f>
        <v>21.79</v>
      </c>
      <c r="E1024" s="49">
        <f t="shared" si="473"/>
        <v>0</v>
      </c>
      <c r="F1024" s="49">
        <f t="shared" si="473"/>
        <v>21.79</v>
      </c>
      <c r="G1024" s="49">
        <f t="shared" si="473"/>
        <v>0</v>
      </c>
      <c r="H1024" s="49">
        <f t="shared" si="473"/>
        <v>0</v>
      </c>
      <c r="I1024" s="49">
        <f t="shared" si="473"/>
        <v>0</v>
      </c>
      <c r="J1024" s="109" t="s">
        <v>359</v>
      </c>
    </row>
    <row r="1025" spans="1:10" x14ac:dyDescent="0.25">
      <c r="A1025" s="106"/>
      <c r="B1025" s="124"/>
      <c r="C1025" s="16">
        <v>2013</v>
      </c>
      <c r="D1025" s="10">
        <f t="shared" ref="D1025:D1035" si="474">SUM(E1025:I1025)</f>
        <v>7.12</v>
      </c>
      <c r="E1025" s="10"/>
      <c r="F1025" s="16">
        <v>7.12</v>
      </c>
      <c r="G1025" s="10"/>
      <c r="H1025" s="10"/>
      <c r="I1025" s="10"/>
      <c r="J1025" s="109"/>
    </row>
    <row r="1026" spans="1:10" x14ac:dyDescent="0.25">
      <c r="A1026" s="106"/>
      <c r="B1026" s="124"/>
      <c r="C1026" s="16">
        <v>2014</v>
      </c>
      <c r="D1026" s="10">
        <f t="shared" si="474"/>
        <v>7.32</v>
      </c>
      <c r="E1026" s="10"/>
      <c r="F1026" s="16">
        <v>7.32</v>
      </c>
      <c r="G1026" s="10"/>
      <c r="H1026" s="10"/>
      <c r="I1026" s="10"/>
      <c r="J1026" s="109"/>
    </row>
    <row r="1027" spans="1:10" ht="36" customHeight="1" x14ac:dyDescent="0.25">
      <c r="A1027" s="106"/>
      <c r="B1027" s="124"/>
      <c r="C1027" s="16">
        <v>2015</v>
      </c>
      <c r="D1027" s="10">
        <f>SUM(E1027:I1027)</f>
        <v>7.35</v>
      </c>
      <c r="E1027" s="10"/>
      <c r="F1027" s="16">
        <v>7.35</v>
      </c>
      <c r="G1027" s="10"/>
      <c r="H1027" s="10"/>
      <c r="I1027" s="10"/>
      <c r="J1027" s="109"/>
    </row>
    <row r="1028" spans="1:10" x14ac:dyDescent="0.25">
      <c r="A1028" s="106" t="s">
        <v>705</v>
      </c>
      <c r="B1028" s="109" t="s">
        <v>928</v>
      </c>
      <c r="C1028" s="5" t="s">
        <v>19</v>
      </c>
      <c r="D1028" s="49">
        <f t="shared" ref="D1028:I1028" si="475">SUM(D1029:D1031)</f>
        <v>10.020000000000001</v>
      </c>
      <c r="E1028" s="49">
        <f t="shared" si="475"/>
        <v>0</v>
      </c>
      <c r="F1028" s="49">
        <f t="shared" si="475"/>
        <v>10.020000000000001</v>
      </c>
      <c r="G1028" s="49">
        <f t="shared" si="475"/>
        <v>0</v>
      </c>
      <c r="H1028" s="49">
        <f t="shared" si="475"/>
        <v>0</v>
      </c>
      <c r="I1028" s="49">
        <f t="shared" si="475"/>
        <v>0</v>
      </c>
      <c r="J1028" s="109" t="s">
        <v>360</v>
      </c>
    </row>
    <row r="1029" spans="1:10" x14ac:dyDescent="0.25">
      <c r="A1029" s="106"/>
      <c r="B1029" s="109"/>
      <c r="C1029" s="16">
        <v>2013</v>
      </c>
      <c r="D1029" s="10">
        <f t="shared" si="474"/>
        <v>3.6</v>
      </c>
      <c r="E1029" s="10"/>
      <c r="F1029" s="14">
        <v>3.6</v>
      </c>
      <c r="G1029" s="10"/>
      <c r="H1029" s="10"/>
      <c r="I1029" s="10"/>
      <c r="J1029" s="109"/>
    </row>
    <row r="1030" spans="1:10" x14ac:dyDescent="0.25">
      <c r="A1030" s="106"/>
      <c r="B1030" s="109"/>
      <c r="C1030" s="16">
        <v>2014</v>
      </c>
      <c r="D1030" s="10">
        <f t="shared" si="474"/>
        <v>3.2</v>
      </c>
      <c r="E1030" s="10"/>
      <c r="F1030" s="14">
        <v>3.2</v>
      </c>
      <c r="G1030" s="10"/>
      <c r="H1030" s="10"/>
      <c r="I1030" s="10"/>
      <c r="J1030" s="109"/>
    </row>
    <row r="1031" spans="1:10" ht="20.25" customHeight="1" x14ac:dyDescent="0.25">
      <c r="A1031" s="106"/>
      <c r="B1031" s="109"/>
      <c r="C1031" s="16">
        <v>2015</v>
      </c>
      <c r="D1031" s="10">
        <f t="shared" si="474"/>
        <v>3.22</v>
      </c>
      <c r="E1031" s="10"/>
      <c r="F1031" s="14">
        <v>3.22</v>
      </c>
      <c r="G1031" s="10"/>
      <c r="H1031" s="10"/>
      <c r="I1031" s="10"/>
      <c r="J1031" s="109"/>
    </row>
    <row r="1032" spans="1:10" x14ac:dyDescent="0.25">
      <c r="A1032" s="106" t="s">
        <v>706</v>
      </c>
      <c r="B1032" s="109" t="s">
        <v>929</v>
      </c>
      <c r="C1032" s="5" t="s">
        <v>19</v>
      </c>
      <c r="D1032" s="49">
        <f t="shared" ref="D1032:I1032" si="476">SUM(D1033:D1035)</f>
        <v>7.3999999999999995</v>
      </c>
      <c r="E1032" s="49">
        <f t="shared" si="476"/>
        <v>0</v>
      </c>
      <c r="F1032" s="49">
        <f t="shared" si="476"/>
        <v>7.3999999999999995</v>
      </c>
      <c r="G1032" s="49">
        <f t="shared" si="476"/>
        <v>0</v>
      </c>
      <c r="H1032" s="49">
        <f t="shared" si="476"/>
        <v>0</v>
      </c>
      <c r="I1032" s="49">
        <f t="shared" si="476"/>
        <v>0</v>
      </c>
      <c r="J1032" s="109" t="s">
        <v>361</v>
      </c>
    </row>
    <row r="1033" spans="1:10" x14ac:dyDescent="0.25">
      <c r="A1033" s="106"/>
      <c r="B1033" s="109"/>
      <c r="C1033" s="16">
        <v>2013</v>
      </c>
      <c r="D1033" s="10">
        <f t="shared" si="474"/>
        <v>2.15</v>
      </c>
      <c r="E1033" s="10"/>
      <c r="F1033" s="16">
        <v>2.15</v>
      </c>
      <c r="G1033" s="10"/>
      <c r="H1033" s="10"/>
      <c r="I1033" s="10"/>
      <c r="J1033" s="109"/>
    </row>
    <row r="1034" spans="1:10" x14ac:dyDescent="0.25">
      <c r="A1034" s="106"/>
      <c r="B1034" s="109"/>
      <c r="C1034" s="16">
        <v>2014</v>
      </c>
      <c r="D1034" s="10">
        <f t="shared" si="474"/>
        <v>2.5499999999999998</v>
      </c>
      <c r="E1034" s="10"/>
      <c r="F1034" s="16">
        <v>2.5499999999999998</v>
      </c>
      <c r="G1034" s="10"/>
      <c r="H1034" s="10"/>
      <c r="I1034" s="10"/>
      <c r="J1034" s="109"/>
    </row>
    <row r="1035" spans="1:10" x14ac:dyDescent="0.25">
      <c r="A1035" s="106"/>
      <c r="B1035" s="109"/>
      <c r="C1035" s="16">
        <v>2015</v>
      </c>
      <c r="D1035" s="10">
        <f t="shared" si="474"/>
        <v>2.7</v>
      </c>
      <c r="E1035" s="10"/>
      <c r="F1035" s="14">
        <v>2.7</v>
      </c>
      <c r="G1035" s="10"/>
      <c r="H1035" s="10"/>
      <c r="I1035" s="10"/>
      <c r="J1035" s="109"/>
    </row>
    <row r="1036" spans="1:10" x14ac:dyDescent="0.25">
      <c r="A1036" s="106">
        <v>43</v>
      </c>
      <c r="B1036" s="102" t="s">
        <v>362</v>
      </c>
      <c r="C1036" s="25" t="s">
        <v>14</v>
      </c>
      <c r="D1036" s="50">
        <f>SUM(E1036:I1036)</f>
        <v>37.349999999999994</v>
      </c>
      <c r="E1036" s="50">
        <f>SUM(E1037:E1039)</f>
        <v>0</v>
      </c>
      <c r="F1036" s="50">
        <f>SUM(F1037:F1039)</f>
        <v>0</v>
      </c>
      <c r="G1036" s="50">
        <f>SUM(G1037:G1039)</f>
        <v>0</v>
      </c>
      <c r="H1036" s="50">
        <f>SUM(H1037:H1039)</f>
        <v>0</v>
      </c>
      <c r="I1036" s="50">
        <f>SUM(I1037:I1039)</f>
        <v>37.349999999999994</v>
      </c>
      <c r="J1036" s="145" t="s">
        <v>363</v>
      </c>
    </row>
    <row r="1037" spans="1:10" x14ac:dyDescent="0.25">
      <c r="A1037" s="106"/>
      <c r="B1037" s="103"/>
      <c r="C1037" s="25">
        <v>2013</v>
      </c>
      <c r="D1037" s="50">
        <f>SUM(E1037:I1037)</f>
        <v>21.049999999999997</v>
      </c>
      <c r="E1037" s="50">
        <f t="shared" ref="E1037:H1039" si="477">SUM(E1041+E1045+E1049+E1053+E1057+E1061+E1065+E1069+E1073+E1077+E1081+E1085)</f>
        <v>0</v>
      </c>
      <c r="F1037" s="50">
        <f t="shared" si="477"/>
        <v>0</v>
      </c>
      <c r="G1037" s="50">
        <f t="shared" si="477"/>
        <v>0</v>
      </c>
      <c r="H1037" s="50">
        <f t="shared" si="477"/>
        <v>0</v>
      </c>
      <c r="I1037" s="50">
        <f>SUM(I1041+I1045+I1049+I1053+I1057+I1061+I1065+I1069+I1073+I1077+I1081+I1085)</f>
        <v>21.049999999999997</v>
      </c>
      <c r="J1037" s="143"/>
    </row>
    <row r="1038" spans="1:10" x14ac:dyDescent="0.25">
      <c r="A1038" s="106"/>
      <c r="B1038" s="103"/>
      <c r="C1038" s="25">
        <v>2014</v>
      </c>
      <c r="D1038" s="50">
        <f>SUM(E1038:I1038)</f>
        <v>6.65</v>
      </c>
      <c r="E1038" s="50">
        <f t="shared" si="477"/>
        <v>0</v>
      </c>
      <c r="F1038" s="50">
        <f t="shared" si="477"/>
        <v>0</v>
      </c>
      <c r="G1038" s="50">
        <f t="shared" si="477"/>
        <v>0</v>
      </c>
      <c r="H1038" s="50">
        <f t="shared" si="477"/>
        <v>0</v>
      </c>
      <c r="I1038" s="50">
        <f>SUM(I1042+I1046+I1050+I1054+I1058+I1062+I1066+I1070+I1074+I1078+I1082+I1086)</f>
        <v>6.65</v>
      </c>
      <c r="J1038" s="143"/>
    </row>
    <row r="1039" spans="1:10" ht="54.75" customHeight="1" x14ac:dyDescent="0.25">
      <c r="A1039" s="106"/>
      <c r="B1039" s="103"/>
      <c r="C1039" s="25">
        <v>2015</v>
      </c>
      <c r="D1039" s="50">
        <f>SUM(E1039:I1039)</f>
        <v>9.65</v>
      </c>
      <c r="E1039" s="50">
        <f t="shared" si="477"/>
        <v>0</v>
      </c>
      <c r="F1039" s="50">
        <f t="shared" si="477"/>
        <v>0</v>
      </c>
      <c r="G1039" s="50">
        <f t="shared" si="477"/>
        <v>0</v>
      </c>
      <c r="H1039" s="50">
        <f t="shared" si="477"/>
        <v>0</v>
      </c>
      <c r="I1039" s="50">
        <f>SUM(I1043+I1047+I1051+I1055+I1059+I1063+I1067+I1071+I1075+I1079+I1083+I1087)</f>
        <v>9.65</v>
      </c>
      <c r="J1039" s="144"/>
    </row>
    <row r="1040" spans="1:10" x14ac:dyDescent="0.25">
      <c r="A1040" s="106" t="s">
        <v>707</v>
      </c>
      <c r="B1040" s="109" t="s">
        <v>930</v>
      </c>
      <c r="C1040" s="5" t="s">
        <v>19</v>
      </c>
      <c r="D1040" s="49">
        <f t="shared" ref="D1040:I1040" si="478">SUM(D1041:D1043)</f>
        <v>3</v>
      </c>
      <c r="E1040" s="49">
        <f t="shared" si="478"/>
        <v>0</v>
      </c>
      <c r="F1040" s="49">
        <f t="shared" si="478"/>
        <v>0</v>
      </c>
      <c r="G1040" s="49">
        <f t="shared" si="478"/>
        <v>0</v>
      </c>
      <c r="H1040" s="49">
        <f t="shared" si="478"/>
        <v>0</v>
      </c>
      <c r="I1040" s="49">
        <f t="shared" si="478"/>
        <v>3</v>
      </c>
      <c r="J1040" s="109" t="s">
        <v>364</v>
      </c>
    </row>
    <row r="1041" spans="1:10" x14ac:dyDescent="0.25">
      <c r="A1041" s="106"/>
      <c r="B1041" s="109"/>
      <c r="C1041" s="16">
        <v>2013</v>
      </c>
      <c r="D1041" s="10">
        <f>SUM(E1041:I1041)</f>
        <v>3</v>
      </c>
      <c r="E1041" s="10"/>
      <c r="F1041" s="10"/>
      <c r="G1041" s="10"/>
      <c r="H1041" s="10"/>
      <c r="I1041" s="10">
        <v>3</v>
      </c>
      <c r="J1041" s="109"/>
    </row>
    <row r="1042" spans="1:10" x14ac:dyDescent="0.25">
      <c r="A1042" s="106"/>
      <c r="B1042" s="109"/>
      <c r="C1042" s="16">
        <v>2014</v>
      </c>
      <c r="D1042" s="10">
        <f>SUM(E1042:I1042)</f>
        <v>0</v>
      </c>
      <c r="E1042" s="10"/>
      <c r="F1042" s="10"/>
      <c r="G1042" s="10"/>
      <c r="H1042" s="10"/>
      <c r="I1042" s="10">
        <v>0</v>
      </c>
      <c r="J1042" s="109"/>
    </row>
    <row r="1043" spans="1:10" x14ac:dyDescent="0.25">
      <c r="A1043" s="106"/>
      <c r="B1043" s="109"/>
      <c r="C1043" s="16">
        <v>2015</v>
      </c>
      <c r="D1043" s="10">
        <f>SUM(E1043:I1043)</f>
        <v>0</v>
      </c>
      <c r="E1043" s="10"/>
      <c r="F1043" s="10"/>
      <c r="G1043" s="10"/>
      <c r="H1043" s="10"/>
      <c r="I1043" s="10">
        <v>0</v>
      </c>
      <c r="J1043" s="109"/>
    </row>
    <row r="1044" spans="1:10" x14ac:dyDescent="0.25">
      <c r="A1044" s="106" t="s">
        <v>708</v>
      </c>
      <c r="B1044" s="109" t="s">
        <v>931</v>
      </c>
      <c r="C1044" s="5" t="s">
        <v>19</v>
      </c>
      <c r="D1044" s="49">
        <f t="shared" ref="D1044:I1044" si="479">SUM(D1045:D1047)</f>
        <v>7</v>
      </c>
      <c r="E1044" s="49">
        <f t="shared" si="479"/>
        <v>0</v>
      </c>
      <c r="F1044" s="49">
        <f t="shared" si="479"/>
        <v>0</v>
      </c>
      <c r="G1044" s="49">
        <f t="shared" si="479"/>
        <v>0</v>
      </c>
      <c r="H1044" s="49">
        <f t="shared" si="479"/>
        <v>0</v>
      </c>
      <c r="I1044" s="49">
        <f t="shared" si="479"/>
        <v>7</v>
      </c>
      <c r="J1044" s="109" t="s">
        <v>365</v>
      </c>
    </row>
    <row r="1045" spans="1:10" x14ac:dyDescent="0.25">
      <c r="A1045" s="106"/>
      <c r="B1045" s="109"/>
      <c r="C1045" s="16">
        <v>2013</v>
      </c>
      <c r="D1045" s="10">
        <f>SUM(E1045:I1045)</f>
        <v>5.5</v>
      </c>
      <c r="E1045" s="10"/>
      <c r="F1045" s="10"/>
      <c r="G1045" s="10"/>
      <c r="H1045" s="10"/>
      <c r="I1045" s="24">
        <v>5.5</v>
      </c>
      <c r="J1045" s="109"/>
    </row>
    <row r="1046" spans="1:10" x14ac:dyDescent="0.25">
      <c r="A1046" s="106"/>
      <c r="B1046" s="109"/>
      <c r="C1046" s="16">
        <v>2014</v>
      </c>
      <c r="D1046" s="10">
        <f>SUM(E1046:I1046)</f>
        <v>1.5</v>
      </c>
      <c r="E1046" s="10"/>
      <c r="F1046" s="10"/>
      <c r="G1046" s="10"/>
      <c r="H1046" s="10"/>
      <c r="I1046" s="24">
        <v>1.5</v>
      </c>
      <c r="J1046" s="109"/>
    </row>
    <row r="1047" spans="1:10" x14ac:dyDescent="0.25">
      <c r="A1047" s="106"/>
      <c r="B1047" s="109"/>
      <c r="C1047" s="16">
        <v>2015</v>
      </c>
      <c r="D1047" s="10">
        <f>SUM(E1047:I1047)</f>
        <v>0</v>
      </c>
      <c r="E1047" s="10"/>
      <c r="F1047" s="10"/>
      <c r="G1047" s="10"/>
      <c r="H1047" s="10"/>
      <c r="I1047" s="10">
        <v>0</v>
      </c>
      <c r="J1047" s="109"/>
    </row>
    <row r="1048" spans="1:10" x14ac:dyDescent="0.25">
      <c r="A1048" s="94" t="s">
        <v>709</v>
      </c>
      <c r="B1048" s="97" t="s">
        <v>932</v>
      </c>
      <c r="C1048" s="5" t="s">
        <v>19</v>
      </c>
      <c r="D1048" s="49">
        <f t="shared" ref="D1048:I1048" si="480">SUM(D1049:D1051)</f>
        <v>4</v>
      </c>
      <c r="E1048" s="49">
        <f t="shared" si="480"/>
        <v>0</v>
      </c>
      <c r="F1048" s="49">
        <f t="shared" si="480"/>
        <v>0</v>
      </c>
      <c r="G1048" s="49">
        <f t="shared" si="480"/>
        <v>0</v>
      </c>
      <c r="H1048" s="49">
        <f t="shared" si="480"/>
        <v>0</v>
      </c>
      <c r="I1048" s="49">
        <f t="shared" si="480"/>
        <v>4</v>
      </c>
      <c r="J1048" s="97" t="s">
        <v>366</v>
      </c>
    </row>
    <row r="1049" spans="1:10" x14ac:dyDescent="0.25">
      <c r="A1049" s="95"/>
      <c r="B1049" s="108"/>
      <c r="C1049" s="16">
        <v>2013</v>
      </c>
      <c r="D1049" s="10">
        <f>SUM(E1049:I1049)</f>
        <v>4</v>
      </c>
      <c r="E1049" s="10"/>
      <c r="F1049" s="10"/>
      <c r="G1049" s="10"/>
      <c r="H1049" s="10"/>
      <c r="I1049" s="24">
        <v>4</v>
      </c>
      <c r="J1049" s="108"/>
    </row>
    <row r="1050" spans="1:10" x14ac:dyDescent="0.25">
      <c r="A1050" s="95"/>
      <c r="B1050" s="108"/>
      <c r="C1050" s="16">
        <v>2014</v>
      </c>
      <c r="D1050" s="10">
        <f>SUM(E1050:I1050)</f>
        <v>0</v>
      </c>
      <c r="E1050" s="10"/>
      <c r="F1050" s="10"/>
      <c r="G1050" s="10"/>
      <c r="H1050" s="10"/>
      <c r="I1050" s="24">
        <v>0</v>
      </c>
      <c r="J1050" s="108"/>
    </row>
    <row r="1051" spans="1:10" x14ac:dyDescent="0.25">
      <c r="A1051" s="96"/>
      <c r="B1051" s="119"/>
      <c r="C1051" s="16">
        <v>2015</v>
      </c>
      <c r="D1051" s="10">
        <f>SUM(E1051:I1051)</f>
        <v>0</v>
      </c>
      <c r="E1051" s="10"/>
      <c r="F1051" s="10"/>
      <c r="G1051" s="10"/>
      <c r="H1051" s="10"/>
      <c r="I1051" s="10">
        <v>0</v>
      </c>
      <c r="J1051" s="119"/>
    </row>
    <row r="1052" spans="1:10" x14ac:dyDescent="0.25">
      <c r="A1052" s="94" t="s">
        <v>710</v>
      </c>
      <c r="B1052" s="97" t="s">
        <v>933</v>
      </c>
      <c r="C1052" s="5" t="s">
        <v>19</v>
      </c>
      <c r="D1052" s="49">
        <f t="shared" ref="D1052:I1052" si="481">SUM(D1053:D1055)</f>
        <v>1.5</v>
      </c>
      <c r="E1052" s="49">
        <f t="shared" si="481"/>
        <v>0</v>
      </c>
      <c r="F1052" s="49">
        <f t="shared" si="481"/>
        <v>0</v>
      </c>
      <c r="G1052" s="49">
        <f t="shared" si="481"/>
        <v>0</v>
      </c>
      <c r="H1052" s="49">
        <f t="shared" si="481"/>
        <v>0</v>
      </c>
      <c r="I1052" s="49">
        <f t="shared" si="481"/>
        <v>1.5</v>
      </c>
      <c r="J1052" s="97" t="s">
        <v>367</v>
      </c>
    </row>
    <row r="1053" spans="1:10" x14ac:dyDescent="0.25">
      <c r="A1053" s="95"/>
      <c r="B1053" s="108"/>
      <c r="C1053" s="16">
        <v>2013</v>
      </c>
      <c r="D1053" s="10">
        <f>SUM(E1053:I1053)</f>
        <v>0</v>
      </c>
      <c r="E1053" s="10"/>
      <c r="F1053" s="10"/>
      <c r="G1053" s="10"/>
      <c r="H1053" s="10"/>
      <c r="I1053" s="10">
        <v>0</v>
      </c>
      <c r="J1053" s="108"/>
    </row>
    <row r="1054" spans="1:10" x14ac:dyDescent="0.25">
      <c r="A1054" s="95"/>
      <c r="B1054" s="108"/>
      <c r="C1054" s="16">
        <v>2014</v>
      </c>
      <c r="D1054" s="10">
        <f>SUM(E1054:I1054)</f>
        <v>1.5</v>
      </c>
      <c r="E1054" s="10"/>
      <c r="F1054" s="10"/>
      <c r="G1054" s="10"/>
      <c r="H1054" s="10"/>
      <c r="I1054" s="10">
        <v>1.5</v>
      </c>
      <c r="J1054" s="108"/>
    </row>
    <row r="1055" spans="1:10" x14ac:dyDescent="0.25">
      <c r="A1055" s="96"/>
      <c r="B1055" s="119"/>
      <c r="C1055" s="16">
        <v>2015</v>
      </c>
      <c r="D1055" s="10">
        <f>SUM(E1055:I1055)</f>
        <v>0</v>
      </c>
      <c r="E1055" s="10"/>
      <c r="F1055" s="10"/>
      <c r="G1055" s="10"/>
      <c r="H1055" s="10"/>
      <c r="I1055" s="10">
        <v>0</v>
      </c>
      <c r="J1055" s="119"/>
    </row>
    <row r="1056" spans="1:10" x14ac:dyDescent="0.25">
      <c r="A1056" s="94" t="s">
        <v>711</v>
      </c>
      <c r="B1056" s="97" t="s">
        <v>934</v>
      </c>
      <c r="C1056" s="5" t="s">
        <v>19</v>
      </c>
      <c r="D1056" s="49">
        <f t="shared" ref="D1056:I1056" si="482">SUM(D1057:D1059)</f>
        <v>1.7</v>
      </c>
      <c r="E1056" s="49">
        <f t="shared" si="482"/>
        <v>0</v>
      </c>
      <c r="F1056" s="49">
        <f t="shared" si="482"/>
        <v>0</v>
      </c>
      <c r="G1056" s="49">
        <f t="shared" si="482"/>
        <v>0</v>
      </c>
      <c r="H1056" s="49">
        <f t="shared" si="482"/>
        <v>0</v>
      </c>
      <c r="I1056" s="49">
        <f t="shared" si="482"/>
        <v>1.7</v>
      </c>
      <c r="J1056" s="97" t="s">
        <v>368</v>
      </c>
    </row>
    <row r="1057" spans="1:10" x14ac:dyDescent="0.25">
      <c r="A1057" s="95"/>
      <c r="B1057" s="108"/>
      <c r="C1057" s="16">
        <v>2013</v>
      </c>
      <c r="D1057" s="10">
        <f>SUM(E1057:I1057)</f>
        <v>1.7</v>
      </c>
      <c r="E1057" s="10"/>
      <c r="F1057" s="10"/>
      <c r="G1057" s="10"/>
      <c r="H1057" s="10"/>
      <c r="I1057" s="10">
        <v>1.7</v>
      </c>
      <c r="J1057" s="108"/>
    </row>
    <row r="1058" spans="1:10" x14ac:dyDescent="0.25">
      <c r="A1058" s="95"/>
      <c r="B1058" s="108"/>
      <c r="C1058" s="16">
        <v>2014</v>
      </c>
      <c r="D1058" s="10">
        <f>SUM(E1058:I1058)</f>
        <v>0</v>
      </c>
      <c r="E1058" s="10"/>
      <c r="F1058" s="10"/>
      <c r="G1058" s="10"/>
      <c r="H1058" s="10"/>
      <c r="I1058" s="10">
        <v>0</v>
      </c>
      <c r="J1058" s="108"/>
    </row>
    <row r="1059" spans="1:10" ht="14.25" customHeight="1" x14ac:dyDescent="0.25">
      <c r="A1059" s="96"/>
      <c r="B1059" s="119"/>
      <c r="C1059" s="16">
        <v>2015</v>
      </c>
      <c r="D1059" s="10">
        <f>SUM(E1059:I1059)</f>
        <v>0</v>
      </c>
      <c r="E1059" s="10"/>
      <c r="F1059" s="10"/>
      <c r="G1059" s="10"/>
      <c r="H1059" s="10"/>
      <c r="I1059" s="10">
        <v>0</v>
      </c>
      <c r="J1059" s="119"/>
    </row>
    <row r="1060" spans="1:10" x14ac:dyDescent="0.25">
      <c r="A1060" s="94" t="s">
        <v>712</v>
      </c>
      <c r="B1060" s="97" t="s">
        <v>935</v>
      </c>
      <c r="C1060" s="5" t="s">
        <v>19</v>
      </c>
      <c r="D1060" s="49">
        <f t="shared" ref="D1060:I1060" si="483">SUM(D1061:D1063)</f>
        <v>1.7</v>
      </c>
      <c r="E1060" s="49">
        <f t="shared" si="483"/>
        <v>0</v>
      </c>
      <c r="F1060" s="49">
        <f t="shared" si="483"/>
        <v>0</v>
      </c>
      <c r="G1060" s="49">
        <f t="shared" si="483"/>
        <v>0</v>
      </c>
      <c r="H1060" s="49">
        <f t="shared" si="483"/>
        <v>0</v>
      </c>
      <c r="I1060" s="49">
        <f t="shared" si="483"/>
        <v>1.7</v>
      </c>
      <c r="J1060" s="97" t="s">
        <v>369</v>
      </c>
    </row>
    <row r="1061" spans="1:10" x14ac:dyDescent="0.25">
      <c r="A1061" s="95"/>
      <c r="B1061" s="108"/>
      <c r="C1061" s="16">
        <v>2013</v>
      </c>
      <c r="D1061" s="10">
        <f>SUM(E1061:I1061)</f>
        <v>1.7</v>
      </c>
      <c r="E1061" s="10"/>
      <c r="F1061" s="10"/>
      <c r="G1061" s="10"/>
      <c r="H1061" s="10"/>
      <c r="I1061" s="10">
        <v>1.7</v>
      </c>
      <c r="J1061" s="108"/>
    </row>
    <row r="1062" spans="1:10" x14ac:dyDescent="0.25">
      <c r="A1062" s="95"/>
      <c r="B1062" s="108"/>
      <c r="C1062" s="16">
        <v>2014</v>
      </c>
      <c r="D1062" s="10">
        <f>SUM(E1062:I1062)</f>
        <v>0</v>
      </c>
      <c r="E1062" s="10"/>
      <c r="F1062" s="10"/>
      <c r="G1062" s="10"/>
      <c r="H1062" s="10"/>
      <c r="I1062" s="10">
        <v>0</v>
      </c>
      <c r="J1062" s="108"/>
    </row>
    <row r="1063" spans="1:10" x14ac:dyDescent="0.25">
      <c r="A1063" s="96"/>
      <c r="B1063" s="119"/>
      <c r="C1063" s="16">
        <v>2015</v>
      </c>
      <c r="D1063" s="10">
        <f>SUM(E1063:I1063)</f>
        <v>0</v>
      </c>
      <c r="E1063" s="10"/>
      <c r="F1063" s="10"/>
      <c r="G1063" s="10"/>
      <c r="H1063" s="10"/>
      <c r="I1063" s="10">
        <v>0</v>
      </c>
      <c r="J1063" s="119"/>
    </row>
    <row r="1064" spans="1:10" x14ac:dyDescent="0.25">
      <c r="A1064" s="94" t="s">
        <v>713</v>
      </c>
      <c r="B1064" s="97" t="s">
        <v>936</v>
      </c>
      <c r="C1064" s="5" t="s">
        <v>19</v>
      </c>
      <c r="D1064" s="49">
        <f t="shared" ref="D1064:I1064" si="484">SUM(D1065:D1067)</f>
        <v>2</v>
      </c>
      <c r="E1064" s="49">
        <f t="shared" si="484"/>
        <v>0</v>
      </c>
      <c r="F1064" s="49">
        <f t="shared" si="484"/>
        <v>0</v>
      </c>
      <c r="G1064" s="49">
        <f t="shared" si="484"/>
        <v>0</v>
      </c>
      <c r="H1064" s="49">
        <f t="shared" si="484"/>
        <v>0</v>
      </c>
      <c r="I1064" s="49">
        <f t="shared" si="484"/>
        <v>2</v>
      </c>
      <c r="J1064" s="97" t="s">
        <v>370</v>
      </c>
    </row>
    <row r="1065" spans="1:10" x14ac:dyDescent="0.25">
      <c r="A1065" s="95"/>
      <c r="B1065" s="108"/>
      <c r="C1065" s="16">
        <v>2013</v>
      </c>
      <c r="D1065" s="10">
        <f>SUM(E1065:I1065)</f>
        <v>0</v>
      </c>
      <c r="E1065" s="10"/>
      <c r="F1065" s="10"/>
      <c r="G1065" s="10"/>
      <c r="H1065" s="10"/>
      <c r="I1065" s="10">
        <v>0</v>
      </c>
      <c r="J1065" s="108"/>
    </row>
    <row r="1066" spans="1:10" x14ac:dyDescent="0.25">
      <c r="A1066" s="95"/>
      <c r="B1066" s="108"/>
      <c r="C1066" s="16">
        <v>2014</v>
      </c>
      <c r="D1066" s="10">
        <f>SUM(E1066:I1066)</f>
        <v>0</v>
      </c>
      <c r="E1066" s="10"/>
      <c r="F1066" s="10"/>
      <c r="G1066" s="10"/>
      <c r="H1066" s="10"/>
      <c r="I1066" s="10">
        <v>0</v>
      </c>
      <c r="J1066" s="108"/>
    </row>
    <row r="1067" spans="1:10" x14ac:dyDescent="0.25">
      <c r="A1067" s="96"/>
      <c r="B1067" s="119"/>
      <c r="C1067" s="16">
        <v>2015</v>
      </c>
      <c r="D1067" s="10">
        <f>SUM(E1067:I1067)</f>
        <v>2</v>
      </c>
      <c r="E1067" s="10"/>
      <c r="F1067" s="10"/>
      <c r="G1067" s="10"/>
      <c r="H1067" s="10"/>
      <c r="I1067" s="10">
        <v>2</v>
      </c>
      <c r="J1067" s="119"/>
    </row>
    <row r="1068" spans="1:10" x14ac:dyDescent="0.25">
      <c r="A1068" s="94" t="s">
        <v>714</v>
      </c>
      <c r="B1068" s="97" t="s">
        <v>937</v>
      </c>
      <c r="C1068" s="5" t="s">
        <v>19</v>
      </c>
      <c r="D1068" s="49">
        <f t="shared" ref="D1068:I1068" si="485">SUM(D1069:D1071)</f>
        <v>1.5</v>
      </c>
      <c r="E1068" s="49">
        <f t="shared" si="485"/>
        <v>0</v>
      </c>
      <c r="F1068" s="49">
        <f t="shared" si="485"/>
        <v>0</v>
      </c>
      <c r="G1068" s="49">
        <f t="shared" si="485"/>
        <v>0</v>
      </c>
      <c r="H1068" s="49">
        <f t="shared" si="485"/>
        <v>0</v>
      </c>
      <c r="I1068" s="49">
        <f t="shared" si="485"/>
        <v>1.5</v>
      </c>
      <c r="J1068" s="97" t="s">
        <v>371</v>
      </c>
    </row>
    <row r="1069" spans="1:10" x14ac:dyDescent="0.25">
      <c r="A1069" s="95"/>
      <c r="B1069" s="108"/>
      <c r="C1069" s="16">
        <v>2013</v>
      </c>
      <c r="D1069" s="10">
        <f>SUM(E1069:I1069)</f>
        <v>0</v>
      </c>
      <c r="E1069" s="10"/>
      <c r="F1069" s="10"/>
      <c r="G1069" s="10"/>
      <c r="H1069" s="10"/>
      <c r="I1069" s="10">
        <v>0</v>
      </c>
      <c r="J1069" s="108"/>
    </row>
    <row r="1070" spans="1:10" x14ac:dyDescent="0.25">
      <c r="A1070" s="95"/>
      <c r="B1070" s="108"/>
      <c r="C1070" s="16">
        <v>2014</v>
      </c>
      <c r="D1070" s="10">
        <f>SUM(E1070:I1070)</f>
        <v>1.5</v>
      </c>
      <c r="E1070" s="10"/>
      <c r="F1070" s="10"/>
      <c r="G1070" s="10"/>
      <c r="H1070" s="10"/>
      <c r="I1070" s="10">
        <v>1.5</v>
      </c>
      <c r="J1070" s="108"/>
    </row>
    <row r="1071" spans="1:10" x14ac:dyDescent="0.25">
      <c r="A1071" s="96"/>
      <c r="B1071" s="119"/>
      <c r="C1071" s="16">
        <v>2015</v>
      </c>
      <c r="D1071" s="10">
        <f>SUM(E1071:I1071)</f>
        <v>0</v>
      </c>
      <c r="E1071" s="10"/>
      <c r="F1071" s="10"/>
      <c r="G1071" s="10"/>
      <c r="H1071" s="10"/>
      <c r="I1071" s="10">
        <v>0</v>
      </c>
      <c r="J1071" s="119"/>
    </row>
    <row r="1072" spans="1:10" x14ac:dyDescent="0.25">
      <c r="A1072" s="106" t="s">
        <v>715</v>
      </c>
      <c r="B1072" s="109" t="s">
        <v>938</v>
      </c>
      <c r="C1072" s="5" t="s">
        <v>19</v>
      </c>
      <c r="D1072" s="49">
        <f t="shared" ref="D1072:I1072" si="486">SUM(D1073:D1075)</f>
        <v>1.5</v>
      </c>
      <c r="E1072" s="49">
        <f t="shared" si="486"/>
        <v>0</v>
      </c>
      <c r="F1072" s="49">
        <f t="shared" si="486"/>
        <v>0</v>
      </c>
      <c r="G1072" s="49">
        <f t="shared" si="486"/>
        <v>0</v>
      </c>
      <c r="H1072" s="49">
        <f t="shared" si="486"/>
        <v>0</v>
      </c>
      <c r="I1072" s="49">
        <f t="shared" si="486"/>
        <v>1.5</v>
      </c>
      <c r="J1072" s="109" t="s">
        <v>372</v>
      </c>
    </row>
    <row r="1073" spans="1:10" x14ac:dyDescent="0.25">
      <c r="A1073" s="106"/>
      <c r="B1073" s="109"/>
      <c r="C1073" s="16">
        <v>2013</v>
      </c>
      <c r="D1073" s="10">
        <f>SUM(E1073:I1073)</f>
        <v>0</v>
      </c>
      <c r="E1073" s="10"/>
      <c r="F1073" s="10"/>
      <c r="G1073" s="10"/>
      <c r="H1073" s="10"/>
      <c r="I1073" s="10">
        <v>0</v>
      </c>
      <c r="J1073" s="109"/>
    </row>
    <row r="1074" spans="1:10" x14ac:dyDescent="0.25">
      <c r="A1074" s="106"/>
      <c r="B1074" s="109"/>
      <c r="C1074" s="16">
        <v>2014</v>
      </c>
      <c r="D1074" s="10">
        <f>SUM(E1074:I1074)</f>
        <v>0</v>
      </c>
      <c r="E1074" s="10"/>
      <c r="F1074" s="10"/>
      <c r="G1074" s="10"/>
      <c r="H1074" s="10"/>
      <c r="I1074" s="10">
        <v>0</v>
      </c>
      <c r="J1074" s="109"/>
    </row>
    <row r="1075" spans="1:10" x14ac:dyDescent="0.25">
      <c r="A1075" s="106"/>
      <c r="B1075" s="109"/>
      <c r="C1075" s="16">
        <v>2015</v>
      </c>
      <c r="D1075" s="10">
        <f>SUM(E1075:I1075)</f>
        <v>1.5</v>
      </c>
      <c r="E1075" s="10"/>
      <c r="F1075" s="10"/>
      <c r="G1075" s="10"/>
      <c r="H1075" s="10"/>
      <c r="I1075" s="10">
        <v>1.5</v>
      </c>
      <c r="J1075" s="109"/>
    </row>
    <row r="1076" spans="1:10" x14ac:dyDescent="0.25">
      <c r="A1076" s="94" t="s">
        <v>716</v>
      </c>
      <c r="B1076" s="109" t="s">
        <v>939</v>
      </c>
      <c r="C1076" s="5" t="s">
        <v>19</v>
      </c>
      <c r="D1076" s="49">
        <f t="shared" ref="D1076:I1076" si="487">SUM(D1077:D1079)</f>
        <v>6</v>
      </c>
      <c r="E1076" s="49">
        <f t="shared" si="487"/>
        <v>0</v>
      </c>
      <c r="F1076" s="49">
        <f t="shared" si="487"/>
        <v>0</v>
      </c>
      <c r="G1076" s="49">
        <f t="shared" si="487"/>
        <v>0</v>
      </c>
      <c r="H1076" s="49">
        <f t="shared" si="487"/>
        <v>0</v>
      </c>
      <c r="I1076" s="49">
        <f t="shared" si="487"/>
        <v>6</v>
      </c>
      <c r="J1076" s="97" t="s">
        <v>373</v>
      </c>
    </row>
    <row r="1077" spans="1:10" x14ac:dyDescent="0.25">
      <c r="A1077" s="95"/>
      <c r="B1077" s="109"/>
      <c r="C1077" s="16">
        <v>2013</v>
      </c>
      <c r="D1077" s="10">
        <f>SUM(E1077:I1077)</f>
        <v>0</v>
      </c>
      <c r="E1077" s="10"/>
      <c r="F1077" s="10"/>
      <c r="G1077" s="10"/>
      <c r="H1077" s="10"/>
      <c r="I1077" s="10">
        <v>0</v>
      </c>
      <c r="J1077" s="108"/>
    </row>
    <row r="1078" spans="1:10" x14ac:dyDescent="0.25">
      <c r="A1078" s="95"/>
      <c r="B1078" s="109"/>
      <c r="C1078" s="16">
        <v>2014</v>
      </c>
      <c r="D1078" s="10">
        <f>SUM(E1078:I1078)</f>
        <v>0</v>
      </c>
      <c r="E1078" s="10"/>
      <c r="F1078" s="10"/>
      <c r="G1078" s="10"/>
      <c r="H1078" s="10"/>
      <c r="I1078" s="10">
        <v>0</v>
      </c>
      <c r="J1078" s="108"/>
    </row>
    <row r="1079" spans="1:10" x14ac:dyDescent="0.25">
      <c r="A1079" s="96"/>
      <c r="B1079" s="109"/>
      <c r="C1079" s="16">
        <v>2015</v>
      </c>
      <c r="D1079" s="10">
        <f>SUM(E1079:I1079)</f>
        <v>6</v>
      </c>
      <c r="E1079" s="10"/>
      <c r="F1079" s="10"/>
      <c r="G1079" s="10"/>
      <c r="H1079" s="10"/>
      <c r="I1079" s="10">
        <v>6</v>
      </c>
      <c r="J1079" s="119"/>
    </row>
    <row r="1080" spans="1:10" x14ac:dyDescent="0.25">
      <c r="A1080" s="116" t="s">
        <v>717</v>
      </c>
      <c r="B1080" s="109" t="s">
        <v>940</v>
      </c>
      <c r="C1080" s="5" t="s">
        <v>19</v>
      </c>
      <c r="D1080" s="49">
        <f t="shared" ref="D1080:I1080" si="488">SUM(D1081:D1083)</f>
        <v>0.44999999999999996</v>
      </c>
      <c r="E1080" s="49">
        <f t="shared" si="488"/>
        <v>0</v>
      </c>
      <c r="F1080" s="49">
        <f t="shared" si="488"/>
        <v>0</v>
      </c>
      <c r="G1080" s="49">
        <f t="shared" si="488"/>
        <v>0</v>
      </c>
      <c r="H1080" s="49">
        <f t="shared" si="488"/>
        <v>0</v>
      </c>
      <c r="I1080" s="49">
        <f t="shared" si="488"/>
        <v>0.44999999999999996</v>
      </c>
      <c r="J1080" s="97" t="s">
        <v>374</v>
      </c>
    </row>
    <row r="1081" spans="1:10" x14ac:dyDescent="0.25">
      <c r="A1081" s="95"/>
      <c r="B1081" s="109"/>
      <c r="C1081" s="16">
        <v>2013</v>
      </c>
      <c r="D1081" s="10">
        <f>SUM(E1081:I1081)</f>
        <v>0.15</v>
      </c>
      <c r="E1081" s="10"/>
      <c r="F1081" s="10"/>
      <c r="G1081" s="10"/>
      <c r="H1081" s="10"/>
      <c r="I1081" s="10">
        <v>0.15</v>
      </c>
      <c r="J1081" s="108"/>
    </row>
    <row r="1082" spans="1:10" x14ac:dyDescent="0.25">
      <c r="A1082" s="95"/>
      <c r="B1082" s="109"/>
      <c r="C1082" s="16">
        <v>2014</v>
      </c>
      <c r="D1082" s="10">
        <f>SUM(E1082:I1082)</f>
        <v>0.15</v>
      </c>
      <c r="E1082" s="10"/>
      <c r="F1082" s="10"/>
      <c r="G1082" s="10"/>
      <c r="H1082" s="10"/>
      <c r="I1082" s="10">
        <v>0.15</v>
      </c>
      <c r="J1082" s="108"/>
    </row>
    <row r="1083" spans="1:10" x14ac:dyDescent="0.25">
      <c r="A1083" s="96"/>
      <c r="B1083" s="109"/>
      <c r="C1083" s="16">
        <v>2015</v>
      </c>
      <c r="D1083" s="10">
        <f>SUM(E1083:I1083)</f>
        <v>0.15</v>
      </c>
      <c r="E1083" s="10"/>
      <c r="F1083" s="10"/>
      <c r="G1083" s="10"/>
      <c r="H1083" s="10"/>
      <c r="I1083" s="10">
        <v>0.15</v>
      </c>
      <c r="J1083" s="119"/>
    </row>
    <row r="1084" spans="1:10" x14ac:dyDescent="0.25">
      <c r="A1084" s="116" t="s">
        <v>718</v>
      </c>
      <c r="B1084" s="109" t="s">
        <v>941</v>
      </c>
      <c r="C1084" s="5" t="s">
        <v>19</v>
      </c>
      <c r="D1084" s="49">
        <f t="shared" ref="D1084:I1084" si="489">SUM(D1085:D1087)</f>
        <v>7</v>
      </c>
      <c r="E1084" s="49">
        <f t="shared" si="489"/>
        <v>0</v>
      </c>
      <c r="F1084" s="49">
        <f t="shared" si="489"/>
        <v>0</v>
      </c>
      <c r="G1084" s="49">
        <f t="shared" si="489"/>
        <v>0</v>
      </c>
      <c r="H1084" s="49">
        <f t="shared" si="489"/>
        <v>0</v>
      </c>
      <c r="I1084" s="49">
        <f t="shared" si="489"/>
        <v>7</v>
      </c>
      <c r="J1084" s="97" t="s">
        <v>375</v>
      </c>
    </row>
    <row r="1085" spans="1:10" x14ac:dyDescent="0.25">
      <c r="A1085" s="95"/>
      <c r="B1085" s="109"/>
      <c r="C1085" s="16">
        <v>2013</v>
      </c>
      <c r="D1085" s="10">
        <f>SUM(E1085:I1085)</f>
        <v>5</v>
      </c>
      <c r="E1085" s="10"/>
      <c r="F1085" s="10"/>
      <c r="G1085" s="10"/>
      <c r="H1085" s="10"/>
      <c r="I1085" s="24">
        <v>5</v>
      </c>
      <c r="J1085" s="108"/>
    </row>
    <row r="1086" spans="1:10" x14ac:dyDescent="0.25">
      <c r="A1086" s="95"/>
      <c r="B1086" s="109"/>
      <c r="C1086" s="16">
        <v>2014</v>
      </c>
      <c r="D1086" s="10">
        <f>SUM(E1086:I1086)</f>
        <v>2</v>
      </c>
      <c r="E1086" s="10"/>
      <c r="F1086" s="10"/>
      <c r="G1086" s="10"/>
      <c r="H1086" s="10"/>
      <c r="I1086" s="24">
        <v>2</v>
      </c>
      <c r="J1086" s="108"/>
    </row>
    <row r="1087" spans="1:10" x14ac:dyDescent="0.25">
      <c r="A1087" s="96"/>
      <c r="B1087" s="109"/>
      <c r="C1087" s="16">
        <v>2015</v>
      </c>
      <c r="D1087" s="10">
        <f>SUM(E1087:I1087)</f>
        <v>0</v>
      </c>
      <c r="E1087" s="10"/>
      <c r="F1087" s="10"/>
      <c r="G1087" s="10"/>
      <c r="H1087" s="10"/>
      <c r="I1087" s="10">
        <v>0</v>
      </c>
      <c r="J1087" s="119"/>
    </row>
    <row r="1088" spans="1:10" x14ac:dyDescent="0.25">
      <c r="A1088" s="106">
        <v>44</v>
      </c>
      <c r="B1088" s="102" t="s">
        <v>376</v>
      </c>
      <c r="C1088" s="25" t="s">
        <v>14</v>
      </c>
      <c r="D1088" s="50">
        <f t="shared" ref="D1088:D1119" si="490">SUM(E1088+F1088+G1088+H1088+I1088)</f>
        <v>4.4899999999999993</v>
      </c>
      <c r="E1088" s="50">
        <f>SUM(E1089+E1090+E1091)</f>
        <v>4.4899999999999993</v>
      </c>
      <c r="F1088" s="50">
        <f>SUM(F1089+F1090+F1091)</f>
        <v>0</v>
      </c>
      <c r="G1088" s="50">
        <f>SUM(G1089+G1090+G1091)</f>
        <v>0</v>
      </c>
      <c r="H1088" s="50">
        <f>SUM(H1089+H1090+H1091)</f>
        <v>0</v>
      </c>
      <c r="I1088" s="50">
        <f>SUM(I1089+I1090+I1091)</f>
        <v>0</v>
      </c>
      <c r="J1088" s="145" t="s">
        <v>377</v>
      </c>
    </row>
    <row r="1089" spans="1:10" x14ac:dyDescent="0.25">
      <c r="A1089" s="106"/>
      <c r="B1089" s="103"/>
      <c r="C1089" s="25">
        <v>2013</v>
      </c>
      <c r="D1089" s="50">
        <f t="shared" si="490"/>
        <v>2.4699999999999998</v>
      </c>
      <c r="E1089" s="50">
        <f>SUM(E1093+E1097+E1101+E1105+E1109+E1113+E1117+E1121)</f>
        <v>2.4699999999999998</v>
      </c>
      <c r="F1089" s="50">
        <f>SUM(F1093+F1097+F1101+F1105+F1109+F1113+F1117+F1121)</f>
        <v>0</v>
      </c>
      <c r="G1089" s="50">
        <f>SUM(G1093+G1097+G1101+G1105+G1109+G1113+G1117+G1121)</f>
        <v>0</v>
      </c>
      <c r="H1089" s="50">
        <f>SUM(H1093+H1097+H1101+H1105+H1109+H1113+H1117+H1121)</f>
        <v>0</v>
      </c>
      <c r="I1089" s="50">
        <f>SUM(I1093+I1097+I1101+I1105+I1109+I1113+I1117+I1121)</f>
        <v>0</v>
      </c>
      <c r="J1089" s="143"/>
    </row>
    <row r="1090" spans="1:10" x14ac:dyDescent="0.25">
      <c r="A1090" s="106"/>
      <c r="B1090" s="103"/>
      <c r="C1090" s="25">
        <v>2014</v>
      </c>
      <c r="D1090" s="50">
        <f t="shared" si="490"/>
        <v>2.0199999999999996</v>
      </c>
      <c r="E1090" s="50">
        <f t="shared" ref="E1090:I1091" si="491">SUM(E1094+E1098+E1102+E1106+E1110+E1114+E1118+E1122)</f>
        <v>2.0199999999999996</v>
      </c>
      <c r="F1090" s="50">
        <f t="shared" si="491"/>
        <v>0</v>
      </c>
      <c r="G1090" s="50">
        <f t="shared" si="491"/>
        <v>0</v>
      </c>
      <c r="H1090" s="50">
        <f t="shared" si="491"/>
        <v>0</v>
      </c>
      <c r="I1090" s="50">
        <f t="shared" si="491"/>
        <v>0</v>
      </c>
      <c r="J1090" s="143"/>
    </row>
    <row r="1091" spans="1:10" x14ac:dyDescent="0.25">
      <c r="A1091" s="106"/>
      <c r="B1091" s="103"/>
      <c r="C1091" s="25">
        <v>2015</v>
      </c>
      <c r="D1091" s="50">
        <f t="shared" si="490"/>
        <v>0</v>
      </c>
      <c r="E1091" s="50">
        <f t="shared" si="491"/>
        <v>0</v>
      </c>
      <c r="F1091" s="50">
        <f t="shared" si="491"/>
        <v>0</v>
      </c>
      <c r="G1091" s="50">
        <f t="shared" si="491"/>
        <v>0</v>
      </c>
      <c r="H1091" s="50">
        <f t="shared" si="491"/>
        <v>0</v>
      </c>
      <c r="I1091" s="50">
        <f t="shared" si="491"/>
        <v>0</v>
      </c>
      <c r="J1091" s="144"/>
    </row>
    <row r="1092" spans="1:10" x14ac:dyDescent="0.25">
      <c r="A1092" s="94" t="s">
        <v>719</v>
      </c>
      <c r="B1092" s="97" t="s">
        <v>378</v>
      </c>
      <c r="C1092" s="5" t="s">
        <v>19</v>
      </c>
      <c r="D1092" s="49">
        <f t="shared" si="490"/>
        <v>0.6</v>
      </c>
      <c r="E1092" s="49">
        <f>SUM(E1093+E1094+E1095)</f>
        <v>0.6</v>
      </c>
      <c r="F1092" s="49">
        <f>SUM(F1093+F1094+F1095)</f>
        <v>0</v>
      </c>
      <c r="G1092" s="49">
        <f>SUM(G1093+G1094+G1095)</f>
        <v>0</v>
      </c>
      <c r="H1092" s="49">
        <f>SUM(H1093+H1094+H1095)</f>
        <v>0</v>
      </c>
      <c r="I1092" s="49">
        <f>SUM(I1093+I1094+I1095)</f>
        <v>0</v>
      </c>
      <c r="J1092" s="58"/>
    </row>
    <row r="1093" spans="1:10" x14ac:dyDescent="0.25">
      <c r="A1093" s="95"/>
      <c r="B1093" s="98"/>
      <c r="C1093" s="16">
        <v>2013</v>
      </c>
      <c r="D1093" s="10">
        <f t="shared" si="490"/>
        <v>0.3</v>
      </c>
      <c r="E1093" s="11">
        <v>0.3</v>
      </c>
      <c r="F1093" s="11"/>
      <c r="G1093" s="11"/>
      <c r="H1093" s="11"/>
      <c r="I1093" s="11"/>
      <c r="J1093" s="58"/>
    </row>
    <row r="1094" spans="1:10" x14ac:dyDescent="0.25">
      <c r="A1094" s="95"/>
      <c r="B1094" s="98"/>
      <c r="C1094" s="16">
        <v>2014</v>
      </c>
      <c r="D1094" s="10">
        <f t="shared" si="490"/>
        <v>0.3</v>
      </c>
      <c r="E1094" s="11">
        <v>0.3</v>
      </c>
      <c r="F1094" s="11"/>
      <c r="G1094" s="11"/>
      <c r="H1094" s="11"/>
      <c r="I1094" s="11"/>
      <c r="J1094" s="58"/>
    </row>
    <row r="1095" spans="1:10" x14ac:dyDescent="0.25">
      <c r="A1095" s="96"/>
      <c r="B1095" s="99"/>
      <c r="C1095" s="16">
        <v>2015</v>
      </c>
      <c r="D1095" s="10">
        <f t="shared" si="490"/>
        <v>0</v>
      </c>
      <c r="E1095" s="11">
        <v>0</v>
      </c>
      <c r="F1095" s="11"/>
      <c r="G1095" s="11"/>
      <c r="H1095" s="11"/>
      <c r="I1095" s="11"/>
      <c r="J1095" s="58"/>
    </row>
    <row r="1096" spans="1:10" x14ac:dyDescent="0.25">
      <c r="A1096" s="94" t="s">
        <v>720</v>
      </c>
      <c r="B1096" s="97" t="s">
        <v>379</v>
      </c>
      <c r="C1096" s="5" t="s">
        <v>19</v>
      </c>
      <c r="D1096" s="49">
        <f t="shared" si="490"/>
        <v>0.6</v>
      </c>
      <c r="E1096" s="49">
        <f>SUM(E1097+E1098+E1099)</f>
        <v>0.6</v>
      </c>
      <c r="F1096" s="49">
        <f>SUM(F1097+F1098+F1099)</f>
        <v>0</v>
      </c>
      <c r="G1096" s="49">
        <f>SUM(G1097+G1098+G1099)</f>
        <v>0</v>
      </c>
      <c r="H1096" s="49">
        <f>SUM(H1097+H1098+H1099)</f>
        <v>0</v>
      </c>
      <c r="I1096" s="49">
        <f>SUM(I1097+I1098+I1099)</f>
        <v>0</v>
      </c>
      <c r="J1096" s="196"/>
    </row>
    <row r="1097" spans="1:10" x14ac:dyDescent="0.25">
      <c r="A1097" s="95"/>
      <c r="B1097" s="98"/>
      <c r="C1097" s="16">
        <v>2013</v>
      </c>
      <c r="D1097" s="10">
        <f t="shared" si="490"/>
        <v>0.3</v>
      </c>
      <c r="E1097" s="11">
        <v>0.3</v>
      </c>
      <c r="F1097" s="11"/>
      <c r="G1097" s="11"/>
      <c r="H1097" s="11"/>
      <c r="I1097" s="11"/>
      <c r="J1097" s="197"/>
    </row>
    <row r="1098" spans="1:10" x14ac:dyDescent="0.25">
      <c r="A1098" s="95"/>
      <c r="B1098" s="98"/>
      <c r="C1098" s="16">
        <v>2014</v>
      </c>
      <c r="D1098" s="10">
        <f t="shared" si="490"/>
        <v>0.3</v>
      </c>
      <c r="E1098" s="11">
        <v>0.3</v>
      </c>
      <c r="F1098" s="11"/>
      <c r="G1098" s="11"/>
      <c r="H1098" s="11"/>
      <c r="I1098" s="11"/>
      <c r="J1098" s="197"/>
    </row>
    <row r="1099" spans="1:10" ht="34.5" customHeight="1" x14ac:dyDescent="0.25">
      <c r="A1099" s="96"/>
      <c r="B1099" s="99"/>
      <c r="C1099" s="16">
        <v>2015</v>
      </c>
      <c r="D1099" s="10">
        <f t="shared" si="490"/>
        <v>0</v>
      </c>
      <c r="E1099" s="11">
        <v>0</v>
      </c>
      <c r="F1099" s="11"/>
      <c r="G1099" s="11"/>
      <c r="H1099" s="11"/>
      <c r="I1099" s="11"/>
      <c r="J1099" s="198"/>
    </row>
    <row r="1100" spans="1:10" x14ac:dyDescent="0.25">
      <c r="A1100" s="94" t="s">
        <v>721</v>
      </c>
      <c r="B1100" s="109" t="s">
        <v>380</v>
      </c>
      <c r="C1100" s="5" t="s">
        <v>19</v>
      </c>
      <c r="D1100" s="49">
        <f t="shared" si="490"/>
        <v>0.44</v>
      </c>
      <c r="E1100" s="49">
        <f>SUM(E1101+E1102+E1103)</f>
        <v>0.44</v>
      </c>
      <c r="F1100" s="49">
        <f>SUM(F1101+F1102+F1103)</f>
        <v>0</v>
      </c>
      <c r="G1100" s="49">
        <f>SUM(G1101+G1102+G1103)</f>
        <v>0</v>
      </c>
      <c r="H1100" s="49">
        <f>SUM(H1101+H1102+H1103)</f>
        <v>0</v>
      </c>
      <c r="I1100" s="49">
        <f>SUM(I1101+I1102+I1103)</f>
        <v>0</v>
      </c>
      <c r="J1100" s="196"/>
    </row>
    <row r="1101" spans="1:10" x14ac:dyDescent="0.25">
      <c r="A1101" s="95"/>
      <c r="B1101" s="124"/>
      <c r="C1101" s="16">
        <v>2013</v>
      </c>
      <c r="D1101" s="11">
        <f t="shared" si="490"/>
        <v>0.22</v>
      </c>
      <c r="E1101" s="11">
        <v>0.22</v>
      </c>
      <c r="F1101" s="49"/>
      <c r="G1101" s="49"/>
      <c r="H1101" s="49"/>
      <c r="I1101" s="49"/>
      <c r="J1101" s="197"/>
    </row>
    <row r="1102" spans="1:10" x14ac:dyDescent="0.25">
      <c r="A1102" s="95"/>
      <c r="B1102" s="124"/>
      <c r="C1102" s="16">
        <v>2014</v>
      </c>
      <c r="D1102" s="11">
        <f t="shared" si="490"/>
        <v>0.22</v>
      </c>
      <c r="E1102" s="11">
        <v>0.22</v>
      </c>
      <c r="F1102" s="49"/>
      <c r="G1102" s="49"/>
      <c r="H1102" s="49"/>
      <c r="I1102" s="49"/>
      <c r="J1102" s="197"/>
    </row>
    <row r="1103" spans="1:10" x14ac:dyDescent="0.25">
      <c r="A1103" s="95"/>
      <c r="B1103" s="124"/>
      <c r="C1103" s="16">
        <v>2015</v>
      </c>
      <c r="D1103" s="11">
        <f t="shared" si="490"/>
        <v>0</v>
      </c>
      <c r="E1103" s="11">
        <v>0</v>
      </c>
      <c r="F1103" s="49"/>
      <c r="G1103" s="49"/>
      <c r="H1103" s="49"/>
      <c r="I1103" s="49"/>
      <c r="J1103" s="197"/>
    </row>
    <row r="1104" spans="1:10" x14ac:dyDescent="0.25">
      <c r="A1104" s="94" t="s">
        <v>722</v>
      </c>
      <c r="B1104" s="109" t="s">
        <v>381</v>
      </c>
      <c r="C1104" s="5" t="s">
        <v>19</v>
      </c>
      <c r="D1104" s="49">
        <f t="shared" si="490"/>
        <v>0.5</v>
      </c>
      <c r="E1104" s="49">
        <f>SUM(E1105+E1106+E1107)</f>
        <v>0.5</v>
      </c>
      <c r="F1104" s="49">
        <f>SUM(F1105+F1106+F1107)</f>
        <v>0</v>
      </c>
      <c r="G1104" s="49">
        <f>SUM(G1105+G1106+G1107)</f>
        <v>0</v>
      </c>
      <c r="H1104" s="49">
        <f>SUM(H1105+H1106+H1107)</f>
        <v>0</v>
      </c>
      <c r="I1104" s="49">
        <f>SUM(I1105+I1106+I1107)</f>
        <v>0</v>
      </c>
      <c r="J1104" s="196"/>
    </row>
    <row r="1105" spans="1:10" x14ac:dyDescent="0.25">
      <c r="A1105" s="95"/>
      <c r="B1105" s="124"/>
      <c r="C1105" s="16">
        <v>2013</v>
      </c>
      <c r="D1105" s="11">
        <f t="shared" si="490"/>
        <v>0.5</v>
      </c>
      <c r="E1105" s="11">
        <v>0.5</v>
      </c>
      <c r="F1105" s="49"/>
      <c r="G1105" s="49"/>
      <c r="H1105" s="49"/>
      <c r="I1105" s="49"/>
      <c r="J1105" s="197"/>
    </row>
    <row r="1106" spans="1:10" x14ac:dyDescent="0.25">
      <c r="A1106" s="95"/>
      <c r="B1106" s="124"/>
      <c r="C1106" s="16">
        <v>2014</v>
      </c>
      <c r="D1106" s="11">
        <f t="shared" si="490"/>
        <v>0</v>
      </c>
      <c r="E1106" s="11">
        <v>0</v>
      </c>
      <c r="F1106" s="49"/>
      <c r="G1106" s="49"/>
      <c r="H1106" s="49"/>
      <c r="I1106" s="49"/>
      <c r="J1106" s="197"/>
    </row>
    <row r="1107" spans="1:10" x14ac:dyDescent="0.25">
      <c r="A1107" s="96"/>
      <c r="B1107" s="124"/>
      <c r="C1107" s="16">
        <v>2015</v>
      </c>
      <c r="D1107" s="11">
        <f t="shared" si="490"/>
        <v>0</v>
      </c>
      <c r="E1107" s="11">
        <v>0</v>
      </c>
      <c r="F1107" s="49"/>
      <c r="G1107" s="49"/>
      <c r="H1107" s="49"/>
      <c r="I1107" s="49"/>
      <c r="J1107" s="198"/>
    </row>
    <row r="1108" spans="1:10" x14ac:dyDescent="0.25">
      <c r="A1108" s="94" t="s">
        <v>723</v>
      </c>
      <c r="B1108" s="109" t="s">
        <v>382</v>
      </c>
      <c r="C1108" s="5" t="s">
        <v>19</v>
      </c>
      <c r="D1108" s="49">
        <f>SUM(E1108+F1108+G1108+H1108+I1108)</f>
        <v>1</v>
      </c>
      <c r="E1108" s="49">
        <f>SUM(E1109+E1110+E1111)</f>
        <v>1</v>
      </c>
      <c r="F1108" s="49">
        <f>SUM(F1109+F1110+F1111)</f>
        <v>0</v>
      </c>
      <c r="G1108" s="49">
        <f>SUM(G1109+G1110+G1111)</f>
        <v>0</v>
      </c>
      <c r="H1108" s="49">
        <f>SUM(H1109+H1110+H1111)</f>
        <v>0</v>
      </c>
      <c r="I1108" s="49">
        <f>SUM(I1109+I1110+I1111)</f>
        <v>0</v>
      </c>
      <c r="J1108" s="196"/>
    </row>
    <row r="1109" spans="1:10" x14ac:dyDescent="0.25">
      <c r="A1109" s="95"/>
      <c r="B1109" s="124"/>
      <c r="C1109" s="16">
        <v>2013</v>
      </c>
      <c r="D1109" s="11">
        <f t="shared" si="490"/>
        <v>0.5</v>
      </c>
      <c r="E1109" s="11">
        <v>0.5</v>
      </c>
      <c r="F1109" s="11"/>
      <c r="G1109" s="11"/>
      <c r="H1109" s="11"/>
      <c r="I1109" s="11"/>
      <c r="J1109" s="197"/>
    </row>
    <row r="1110" spans="1:10" x14ac:dyDescent="0.25">
      <c r="A1110" s="95"/>
      <c r="B1110" s="124"/>
      <c r="C1110" s="16">
        <v>2014</v>
      </c>
      <c r="D1110" s="11">
        <f t="shared" si="490"/>
        <v>0.5</v>
      </c>
      <c r="E1110" s="11">
        <v>0.5</v>
      </c>
      <c r="F1110" s="11"/>
      <c r="G1110" s="11"/>
      <c r="H1110" s="11"/>
      <c r="I1110" s="11"/>
      <c r="J1110" s="197"/>
    </row>
    <row r="1111" spans="1:10" ht="23.25" customHeight="1" x14ac:dyDescent="0.25">
      <c r="A1111" s="96"/>
      <c r="B1111" s="124"/>
      <c r="C1111" s="16">
        <v>2015</v>
      </c>
      <c r="D1111" s="11">
        <f t="shared" si="490"/>
        <v>0</v>
      </c>
      <c r="E1111" s="11">
        <v>0</v>
      </c>
      <c r="F1111" s="11"/>
      <c r="G1111" s="11"/>
      <c r="H1111" s="11"/>
      <c r="I1111" s="11"/>
      <c r="J1111" s="198"/>
    </row>
    <row r="1112" spans="1:10" x14ac:dyDescent="0.25">
      <c r="A1112" s="94" t="s">
        <v>724</v>
      </c>
      <c r="B1112" s="109" t="s">
        <v>383</v>
      </c>
      <c r="C1112" s="5" t="s">
        <v>19</v>
      </c>
      <c r="D1112" s="49">
        <f>SUM(E1112+F1112+G1112+H1112+I1112)</f>
        <v>0.06</v>
      </c>
      <c r="E1112" s="49">
        <f>SUM(E1113+E1114+E1115)</f>
        <v>0.06</v>
      </c>
      <c r="F1112" s="49">
        <f>SUM(F1113+F1114+F1115)</f>
        <v>0</v>
      </c>
      <c r="G1112" s="49">
        <f>SUM(G1113+G1114+G1115)</f>
        <v>0</v>
      </c>
      <c r="H1112" s="49">
        <f>SUM(H1113+H1114+H1115)</f>
        <v>0</v>
      </c>
      <c r="I1112" s="49">
        <f>SUM(I1113+I1114+I1115)</f>
        <v>0</v>
      </c>
      <c r="J1112" s="196"/>
    </row>
    <row r="1113" spans="1:10" x14ac:dyDescent="0.25">
      <c r="A1113" s="95"/>
      <c r="B1113" s="124"/>
      <c r="C1113" s="16">
        <v>2013</v>
      </c>
      <c r="D1113" s="11">
        <f t="shared" si="490"/>
        <v>0.03</v>
      </c>
      <c r="E1113" s="11">
        <v>0.03</v>
      </c>
      <c r="F1113" s="11"/>
      <c r="G1113" s="11"/>
      <c r="H1113" s="11"/>
      <c r="I1113" s="11"/>
      <c r="J1113" s="197"/>
    </row>
    <row r="1114" spans="1:10" x14ac:dyDescent="0.25">
      <c r="A1114" s="95"/>
      <c r="B1114" s="124"/>
      <c r="C1114" s="16">
        <v>2014</v>
      </c>
      <c r="D1114" s="11">
        <f t="shared" si="490"/>
        <v>0.03</v>
      </c>
      <c r="E1114" s="11">
        <v>0.03</v>
      </c>
      <c r="F1114" s="11"/>
      <c r="G1114" s="11"/>
      <c r="H1114" s="11"/>
      <c r="I1114" s="11"/>
      <c r="J1114" s="197"/>
    </row>
    <row r="1115" spans="1:10" ht="24" customHeight="1" x14ac:dyDescent="0.25">
      <c r="A1115" s="96"/>
      <c r="B1115" s="124"/>
      <c r="C1115" s="16">
        <v>2015</v>
      </c>
      <c r="D1115" s="11">
        <f t="shared" si="490"/>
        <v>0</v>
      </c>
      <c r="E1115" s="11">
        <v>0</v>
      </c>
      <c r="F1115" s="11"/>
      <c r="G1115" s="11"/>
      <c r="H1115" s="11"/>
      <c r="I1115" s="11"/>
      <c r="J1115" s="198"/>
    </row>
    <row r="1116" spans="1:10" x14ac:dyDescent="0.25">
      <c r="A1116" s="94" t="s">
        <v>725</v>
      </c>
      <c r="B1116" s="124" t="s">
        <v>384</v>
      </c>
      <c r="C1116" s="5" t="s">
        <v>19</v>
      </c>
      <c r="D1116" s="49">
        <f>SUM(E1116+F1116+G1116+H1116+I1116)</f>
        <v>0.64999999999999991</v>
      </c>
      <c r="E1116" s="49">
        <f>SUM(E1117+E1118+E1119)</f>
        <v>0.64999999999999991</v>
      </c>
      <c r="F1116" s="49">
        <f>SUM(F1117+F1118+F1119)</f>
        <v>0</v>
      </c>
      <c r="G1116" s="49">
        <f>SUM(G1117+G1118+G1119)</f>
        <v>0</v>
      </c>
      <c r="H1116" s="49">
        <f>SUM(H1117+H1118+H1119)</f>
        <v>0</v>
      </c>
      <c r="I1116" s="49">
        <f>SUM(I1117+I1118+I1119)</f>
        <v>0</v>
      </c>
      <c r="J1116" s="58"/>
    </row>
    <row r="1117" spans="1:10" x14ac:dyDescent="0.25">
      <c r="A1117" s="95"/>
      <c r="B1117" s="124"/>
      <c r="C1117" s="16">
        <v>2013</v>
      </c>
      <c r="D1117" s="11">
        <f t="shared" si="490"/>
        <v>0.3</v>
      </c>
      <c r="E1117" s="11">
        <v>0.3</v>
      </c>
      <c r="F1117" s="49"/>
      <c r="G1117" s="49"/>
      <c r="H1117" s="49"/>
      <c r="I1117" s="49"/>
      <c r="J1117" s="58"/>
    </row>
    <row r="1118" spans="1:10" x14ac:dyDescent="0.25">
      <c r="A1118" s="95"/>
      <c r="B1118" s="124"/>
      <c r="C1118" s="16">
        <v>2014</v>
      </c>
      <c r="D1118" s="11">
        <f t="shared" si="490"/>
        <v>0.35</v>
      </c>
      <c r="E1118" s="11">
        <v>0.35</v>
      </c>
      <c r="F1118" s="49"/>
      <c r="G1118" s="49"/>
      <c r="H1118" s="49"/>
      <c r="I1118" s="49"/>
      <c r="J1118" s="58"/>
    </row>
    <row r="1119" spans="1:10" x14ac:dyDescent="0.25">
      <c r="A1119" s="96"/>
      <c r="B1119" s="124"/>
      <c r="C1119" s="16">
        <v>2015</v>
      </c>
      <c r="D1119" s="11">
        <f t="shared" si="490"/>
        <v>0</v>
      </c>
      <c r="E1119" s="11">
        <v>0</v>
      </c>
      <c r="F1119" s="49"/>
      <c r="G1119" s="49"/>
      <c r="H1119" s="49"/>
      <c r="I1119" s="49"/>
      <c r="J1119" s="58"/>
    </row>
    <row r="1120" spans="1:10" x14ac:dyDescent="0.25">
      <c r="A1120" s="94" t="s">
        <v>726</v>
      </c>
      <c r="B1120" s="109" t="s">
        <v>385</v>
      </c>
      <c r="C1120" s="5" t="s">
        <v>19</v>
      </c>
      <c r="D1120" s="49">
        <f>SUM(E1120+F1120+G1120+H1120+I1120)</f>
        <v>0.64</v>
      </c>
      <c r="E1120" s="49">
        <f>SUM(E1121+E1122+E1123)</f>
        <v>0.64</v>
      </c>
      <c r="F1120" s="49">
        <f>SUM(F1121+F1122+F1123)</f>
        <v>0</v>
      </c>
      <c r="G1120" s="49">
        <f>SUM(G1121+G1122+G1123)</f>
        <v>0</v>
      </c>
      <c r="H1120" s="49">
        <f>SUM(H1121+H1122+H1123)</f>
        <v>0</v>
      </c>
      <c r="I1120" s="49">
        <f>SUM(I1121+I1122+I1123)</f>
        <v>0</v>
      </c>
      <c r="J1120" s="196"/>
    </row>
    <row r="1121" spans="1:10" x14ac:dyDescent="0.25">
      <c r="A1121" s="95"/>
      <c r="B1121" s="124"/>
      <c r="C1121" s="16">
        <v>2013</v>
      </c>
      <c r="D1121" s="49">
        <f>SUM(E1121+F1121+G1121+H1121+I1121)</f>
        <v>0.32</v>
      </c>
      <c r="E1121" s="11">
        <v>0.32</v>
      </c>
      <c r="F1121" s="11"/>
      <c r="G1121" s="11"/>
      <c r="H1121" s="11"/>
      <c r="I1121" s="11"/>
      <c r="J1121" s="197"/>
    </row>
    <row r="1122" spans="1:10" x14ac:dyDescent="0.25">
      <c r="A1122" s="95"/>
      <c r="B1122" s="124"/>
      <c r="C1122" s="16">
        <v>2014</v>
      </c>
      <c r="D1122" s="49">
        <f>SUM(E1122+F1122+G1122+H1122+I1122)</f>
        <v>0.32</v>
      </c>
      <c r="E1122" s="11">
        <v>0.32</v>
      </c>
      <c r="F1122" s="11"/>
      <c r="G1122" s="11"/>
      <c r="H1122" s="11"/>
      <c r="I1122" s="11"/>
      <c r="J1122" s="197"/>
    </row>
    <row r="1123" spans="1:10" x14ac:dyDescent="0.25">
      <c r="A1123" s="95"/>
      <c r="B1123" s="124"/>
      <c r="C1123" s="16">
        <v>2015</v>
      </c>
      <c r="D1123" s="49">
        <f>SUM(E1123+F1123+G1123+H1123+I1123)</f>
        <v>0</v>
      </c>
      <c r="E1123" s="11">
        <v>0</v>
      </c>
      <c r="F1123" s="11"/>
      <c r="G1123" s="11"/>
      <c r="H1123" s="11"/>
      <c r="I1123" s="11"/>
      <c r="J1123" s="197"/>
    </row>
    <row r="1124" spans="1:10" x14ac:dyDescent="0.25">
      <c r="A1124" s="106">
        <v>45</v>
      </c>
      <c r="B1124" s="199" t="s">
        <v>386</v>
      </c>
      <c r="C1124" s="25" t="s">
        <v>14</v>
      </c>
      <c r="D1124" s="26">
        <f t="shared" ref="D1124:D1143" si="492">SUM(E1124:I1124)</f>
        <v>4760.5</v>
      </c>
      <c r="E1124" s="26">
        <f>SUM(E1125:E1127)</f>
        <v>0</v>
      </c>
      <c r="F1124" s="26">
        <f>SUM(F1125:F1127)</f>
        <v>0</v>
      </c>
      <c r="G1124" s="26">
        <f>SUM(G1125:G1127)</f>
        <v>300</v>
      </c>
      <c r="H1124" s="26">
        <f>SUM(H1125:H1127)</f>
        <v>0</v>
      </c>
      <c r="I1124" s="26">
        <f>SUM(I1125:I1127)</f>
        <v>4460.5</v>
      </c>
      <c r="J1124" s="138" t="s">
        <v>387</v>
      </c>
    </row>
    <row r="1125" spans="1:10" x14ac:dyDescent="0.25">
      <c r="A1125" s="106"/>
      <c r="B1125" s="199"/>
      <c r="C1125" s="25">
        <v>2013</v>
      </c>
      <c r="D1125" s="26">
        <f t="shared" si="492"/>
        <v>1079.54</v>
      </c>
      <c r="E1125" s="51">
        <f>SUM(E1129+E1133+E1137+E1141+E1145+E1149+E1153+E1157+E1161+E1165+E1169+E1173+E1177)</f>
        <v>0</v>
      </c>
      <c r="F1125" s="51">
        <f t="shared" ref="F1125:I1125" si="493">SUM(F1129+F1133+F1137+F1141+F1145+F1149+F1153+F1157+F1161+F1165+F1169+F1173+F1177)</f>
        <v>0</v>
      </c>
      <c r="G1125" s="51">
        <f t="shared" si="493"/>
        <v>100</v>
      </c>
      <c r="H1125" s="51">
        <f t="shared" si="493"/>
        <v>0</v>
      </c>
      <c r="I1125" s="51">
        <f t="shared" si="493"/>
        <v>979.54</v>
      </c>
      <c r="J1125" s="139"/>
    </row>
    <row r="1126" spans="1:10" x14ac:dyDescent="0.25">
      <c r="A1126" s="106"/>
      <c r="B1126" s="199"/>
      <c r="C1126" s="25">
        <v>2014</v>
      </c>
      <c r="D1126" s="26">
        <f t="shared" si="492"/>
        <v>3289.96</v>
      </c>
      <c r="E1126" s="51">
        <f t="shared" ref="E1126:I1127" si="494">SUM(E1130+E1134+E1138+E1142+E1146+E1150+E1154+E1158+E1162+E1166+E1170+E1174+E1178)</f>
        <v>0</v>
      </c>
      <c r="F1126" s="51">
        <f t="shared" si="494"/>
        <v>0</v>
      </c>
      <c r="G1126" s="51">
        <f t="shared" si="494"/>
        <v>100</v>
      </c>
      <c r="H1126" s="51">
        <f t="shared" si="494"/>
        <v>0</v>
      </c>
      <c r="I1126" s="51">
        <f t="shared" si="494"/>
        <v>3189.96</v>
      </c>
      <c r="J1126" s="139"/>
    </row>
    <row r="1127" spans="1:10" x14ac:dyDescent="0.25">
      <c r="A1127" s="106"/>
      <c r="B1127" s="199"/>
      <c r="C1127" s="25">
        <v>2015</v>
      </c>
      <c r="D1127" s="26">
        <f t="shared" si="492"/>
        <v>391</v>
      </c>
      <c r="E1127" s="51">
        <f t="shared" si="494"/>
        <v>0</v>
      </c>
      <c r="F1127" s="51">
        <f t="shared" si="494"/>
        <v>0</v>
      </c>
      <c r="G1127" s="51">
        <f t="shared" si="494"/>
        <v>100</v>
      </c>
      <c r="H1127" s="51">
        <f t="shared" si="494"/>
        <v>0</v>
      </c>
      <c r="I1127" s="51">
        <f t="shared" si="494"/>
        <v>291</v>
      </c>
      <c r="J1127" s="200"/>
    </row>
    <row r="1128" spans="1:10" x14ac:dyDescent="0.25">
      <c r="A1128" s="106" t="s">
        <v>727</v>
      </c>
      <c r="B1128" s="109" t="s">
        <v>942</v>
      </c>
      <c r="C1128" s="5" t="s">
        <v>19</v>
      </c>
      <c r="D1128" s="49">
        <f t="shared" ref="D1128:I1128" si="495">SUM(D1129:D1131)</f>
        <v>320</v>
      </c>
      <c r="E1128" s="49">
        <f t="shared" si="495"/>
        <v>0</v>
      </c>
      <c r="F1128" s="49">
        <f t="shared" si="495"/>
        <v>0</v>
      </c>
      <c r="G1128" s="49">
        <f t="shared" si="495"/>
        <v>0</v>
      </c>
      <c r="H1128" s="49">
        <f t="shared" si="495"/>
        <v>0</v>
      </c>
      <c r="I1128" s="49">
        <f t="shared" si="495"/>
        <v>320</v>
      </c>
      <c r="J1128" s="109" t="s">
        <v>943</v>
      </c>
    </row>
    <row r="1129" spans="1:10" x14ac:dyDescent="0.25">
      <c r="A1129" s="106"/>
      <c r="B1129" s="109"/>
      <c r="C1129" s="12">
        <v>2013</v>
      </c>
      <c r="D1129" s="24">
        <f t="shared" si="492"/>
        <v>70</v>
      </c>
      <c r="E1129" s="11"/>
      <c r="F1129" s="11"/>
      <c r="G1129" s="11"/>
      <c r="H1129" s="11"/>
      <c r="I1129" s="11">
        <v>70</v>
      </c>
      <c r="J1129" s="109"/>
    </row>
    <row r="1130" spans="1:10" x14ac:dyDescent="0.25">
      <c r="A1130" s="106"/>
      <c r="B1130" s="109"/>
      <c r="C1130" s="16">
        <v>2014</v>
      </c>
      <c r="D1130" s="10">
        <f t="shared" si="492"/>
        <v>100</v>
      </c>
      <c r="E1130" s="11"/>
      <c r="F1130" s="11"/>
      <c r="G1130" s="11"/>
      <c r="H1130" s="11"/>
      <c r="I1130" s="11">
        <v>100</v>
      </c>
      <c r="J1130" s="109"/>
    </row>
    <row r="1131" spans="1:10" x14ac:dyDescent="0.25">
      <c r="A1131" s="106"/>
      <c r="B1131" s="109"/>
      <c r="C1131" s="16">
        <v>2015</v>
      </c>
      <c r="D1131" s="10">
        <f t="shared" si="492"/>
        <v>150</v>
      </c>
      <c r="E1131" s="11"/>
      <c r="F1131" s="11"/>
      <c r="G1131" s="11"/>
      <c r="H1131" s="11"/>
      <c r="I1131" s="11">
        <v>150</v>
      </c>
      <c r="J1131" s="109"/>
    </row>
    <row r="1132" spans="1:10" x14ac:dyDescent="0.25">
      <c r="A1132" s="94" t="s">
        <v>728</v>
      </c>
      <c r="B1132" s="109" t="s">
        <v>944</v>
      </c>
      <c r="C1132" s="5" t="s">
        <v>19</v>
      </c>
      <c r="D1132" s="49">
        <f t="shared" ref="D1132:I1132" si="496">SUM(D1133:D1135)</f>
        <v>83</v>
      </c>
      <c r="E1132" s="49">
        <f t="shared" si="496"/>
        <v>0</v>
      </c>
      <c r="F1132" s="49">
        <f t="shared" si="496"/>
        <v>0</v>
      </c>
      <c r="G1132" s="49">
        <f t="shared" si="496"/>
        <v>0</v>
      </c>
      <c r="H1132" s="49">
        <f t="shared" si="496"/>
        <v>0</v>
      </c>
      <c r="I1132" s="49">
        <f t="shared" si="496"/>
        <v>83</v>
      </c>
      <c r="J1132" s="97" t="s">
        <v>388</v>
      </c>
    </row>
    <row r="1133" spans="1:10" x14ac:dyDescent="0.25">
      <c r="A1133" s="95"/>
      <c r="B1133" s="109"/>
      <c r="C1133" s="12">
        <v>2013</v>
      </c>
      <c r="D1133" s="10">
        <f>SUM(E1133:I1133)</f>
        <v>23</v>
      </c>
      <c r="E1133" s="11"/>
      <c r="F1133" s="11"/>
      <c r="G1133" s="11"/>
      <c r="H1133" s="11"/>
      <c r="I1133" s="11">
        <v>23</v>
      </c>
      <c r="J1133" s="108"/>
    </row>
    <row r="1134" spans="1:10" x14ac:dyDescent="0.25">
      <c r="A1134" s="95"/>
      <c r="B1134" s="109"/>
      <c r="C1134" s="12">
        <v>2014</v>
      </c>
      <c r="D1134" s="10">
        <f>SUM(E1134:I1134)</f>
        <v>50</v>
      </c>
      <c r="E1134" s="11"/>
      <c r="F1134" s="11"/>
      <c r="G1134" s="11"/>
      <c r="H1134" s="11"/>
      <c r="I1134" s="11">
        <v>50</v>
      </c>
      <c r="J1134" s="108"/>
    </row>
    <row r="1135" spans="1:10" ht="58.5" customHeight="1" x14ac:dyDescent="0.25">
      <c r="A1135" s="96"/>
      <c r="B1135" s="109"/>
      <c r="C1135" s="16">
        <v>2015</v>
      </c>
      <c r="D1135" s="10">
        <f>SUM(E1135:I1135)</f>
        <v>10</v>
      </c>
      <c r="E1135" s="11"/>
      <c r="F1135" s="11"/>
      <c r="G1135" s="11"/>
      <c r="H1135" s="11"/>
      <c r="I1135" s="11">
        <v>10</v>
      </c>
      <c r="J1135" s="119"/>
    </row>
    <row r="1136" spans="1:10" x14ac:dyDescent="0.25">
      <c r="A1136" s="94" t="s">
        <v>729</v>
      </c>
      <c r="B1136" s="97" t="s">
        <v>945</v>
      </c>
      <c r="C1136" s="5" t="s">
        <v>19</v>
      </c>
      <c r="D1136" s="49">
        <f t="shared" ref="D1136:I1136" si="497">SUM(D1137:D1139)</f>
        <v>48.65</v>
      </c>
      <c r="E1136" s="49">
        <f t="shared" si="497"/>
        <v>0</v>
      </c>
      <c r="F1136" s="49">
        <f t="shared" si="497"/>
        <v>0</v>
      </c>
      <c r="G1136" s="49">
        <f t="shared" si="497"/>
        <v>0</v>
      </c>
      <c r="H1136" s="49">
        <f t="shared" si="497"/>
        <v>0</v>
      </c>
      <c r="I1136" s="49">
        <f t="shared" si="497"/>
        <v>48.65</v>
      </c>
      <c r="J1136" s="97" t="s">
        <v>946</v>
      </c>
    </row>
    <row r="1137" spans="1:10" x14ac:dyDescent="0.25">
      <c r="A1137" s="95"/>
      <c r="B1137" s="108"/>
      <c r="C1137" s="12">
        <v>2013</v>
      </c>
      <c r="D1137" s="10">
        <f>SUM(E1137:I1137)</f>
        <v>30.34</v>
      </c>
      <c r="E1137" s="11"/>
      <c r="F1137" s="11"/>
      <c r="G1137" s="11"/>
      <c r="H1137" s="11"/>
      <c r="I1137" s="32">
        <v>30.34</v>
      </c>
      <c r="J1137" s="108"/>
    </row>
    <row r="1138" spans="1:10" x14ac:dyDescent="0.25">
      <c r="A1138" s="95"/>
      <c r="B1138" s="108"/>
      <c r="C1138" s="12">
        <v>2014</v>
      </c>
      <c r="D1138" s="10">
        <f>SUM(E1138:I1138)</f>
        <v>18.309999999999999</v>
      </c>
      <c r="E1138" s="11"/>
      <c r="F1138" s="11"/>
      <c r="G1138" s="11"/>
      <c r="H1138" s="11"/>
      <c r="I1138" s="32">
        <v>18.309999999999999</v>
      </c>
      <c r="J1138" s="108"/>
    </row>
    <row r="1139" spans="1:10" ht="62.25" customHeight="1" x14ac:dyDescent="0.25">
      <c r="A1139" s="96"/>
      <c r="B1139" s="119"/>
      <c r="C1139" s="16">
        <v>2015</v>
      </c>
      <c r="D1139" s="10">
        <f>SUM(E1139:I1139)</f>
        <v>0</v>
      </c>
      <c r="E1139" s="11"/>
      <c r="F1139" s="11"/>
      <c r="G1139" s="11"/>
      <c r="H1139" s="11"/>
      <c r="I1139" s="32">
        <v>0</v>
      </c>
      <c r="J1139" s="119"/>
    </row>
    <row r="1140" spans="1:10" x14ac:dyDescent="0.25">
      <c r="A1140" s="94" t="s">
        <v>730</v>
      </c>
      <c r="B1140" s="97" t="s">
        <v>947</v>
      </c>
      <c r="C1140" s="5" t="s">
        <v>19</v>
      </c>
      <c r="D1140" s="49">
        <f t="shared" ref="D1140:I1140" si="498">SUM(D1141:D1143)</f>
        <v>10</v>
      </c>
      <c r="E1140" s="49">
        <f t="shared" si="498"/>
        <v>0</v>
      </c>
      <c r="F1140" s="49">
        <f t="shared" si="498"/>
        <v>0</v>
      </c>
      <c r="G1140" s="49">
        <f t="shared" si="498"/>
        <v>0</v>
      </c>
      <c r="H1140" s="49">
        <f t="shared" si="498"/>
        <v>0</v>
      </c>
      <c r="I1140" s="49">
        <f t="shared" si="498"/>
        <v>10</v>
      </c>
      <c r="J1140" s="97" t="s">
        <v>389</v>
      </c>
    </row>
    <row r="1141" spans="1:10" x14ac:dyDescent="0.25">
      <c r="A1141" s="95"/>
      <c r="B1141" s="108"/>
      <c r="C1141" s="12">
        <v>2013</v>
      </c>
      <c r="D1141" s="10">
        <f t="shared" si="492"/>
        <v>10</v>
      </c>
      <c r="E1141" s="11"/>
      <c r="F1141" s="11"/>
      <c r="G1141" s="11"/>
      <c r="H1141" s="11"/>
      <c r="I1141" s="11">
        <v>10</v>
      </c>
      <c r="J1141" s="108"/>
    </row>
    <row r="1142" spans="1:10" x14ac:dyDescent="0.25">
      <c r="A1142" s="95"/>
      <c r="B1142" s="108"/>
      <c r="C1142" s="16">
        <v>2014</v>
      </c>
      <c r="D1142" s="10">
        <f t="shared" si="492"/>
        <v>0</v>
      </c>
      <c r="E1142" s="11"/>
      <c r="F1142" s="11"/>
      <c r="G1142" s="11"/>
      <c r="H1142" s="11"/>
      <c r="I1142" s="11">
        <v>0</v>
      </c>
      <c r="J1142" s="108"/>
    </row>
    <row r="1143" spans="1:10" x14ac:dyDescent="0.25">
      <c r="A1143" s="96"/>
      <c r="B1143" s="119"/>
      <c r="C1143" s="16">
        <v>2015</v>
      </c>
      <c r="D1143" s="10">
        <f t="shared" si="492"/>
        <v>0</v>
      </c>
      <c r="E1143" s="11"/>
      <c r="F1143" s="11"/>
      <c r="G1143" s="11"/>
      <c r="H1143" s="11"/>
      <c r="I1143" s="11">
        <v>0</v>
      </c>
      <c r="J1143" s="119"/>
    </row>
    <row r="1144" spans="1:10" x14ac:dyDescent="0.25">
      <c r="A1144" s="137" t="s">
        <v>731</v>
      </c>
      <c r="B1144" s="109" t="s">
        <v>948</v>
      </c>
      <c r="C1144" s="5" t="s">
        <v>19</v>
      </c>
      <c r="D1144" s="49">
        <f t="shared" ref="D1144:I1144" si="499">SUM(D1145:D1147)</f>
        <v>1.9</v>
      </c>
      <c r="E1144" s="49">
        <f t="shared" si="499"/>
        <v>0</v>
      </c>
      <c r="F1144" s="49">
        <f t="shared" si="499"/>
        <v>0</v>
      </c>
      <c r="G1144" s="49">
        <f t="shared" si="499"/>
        <v>0</v>
      </c>
      <c r="H1144" s="49">
        <f t="shared" si="499"/>
        <v>0</v>
      </c>
      <c r="I1144" s="49">
        <f t="shared" si="499"/>
        <v>1.9</v>
      </c>
      <c r="J1144" s="109" t="s">
        <v>390</v>
      </c>
    </row>
    <row r="1145" spans="1:10" x14ac:dyDescent="0.25">
      <c r="A1145" s="106"/>
      <c r="B1145" s="109"/>
      <c r="C1145" s="12">
        <v>2013</v>
      </c>
      <c r="D1145" s="10">
        <f t="shared" ref="D1145:D1175" si="500">SUM(E1145:I1145)</f>
        <v>0.4</v>
      </c>
      <c r="E1145" s="11"/>
      <c r="F1145" s="11"/>
      <c r="G1145" s="11"/>
      <c r="H1145" s="11"/>
      <c r="I1145" s="11">
        <v>0.4</v>
      </c>
      <c r="J1145" s="109"/>
    </row>
    <row r="1146" spans="1:10" x14ac:dyDescent="0.25">
      <c r="A1146" s="106"/>
      <c r="B1146" s="109"/>
      <c r="C1146" s="16">
        <v>2014</v>
      </c>
      <c r="D1146" s="10">
        <f t="shared" si="500"/>
        <v>0.5</v>
      </c>
      <c r="E1146" s="11"/>
      <c r="F1146" s="11"/>
      <c r="G1146" s="11"/>
      <c r="H1146" s="11"/>
      <c r="I1146" s="11">
        <v>0.5</v>
      </c>
      <c r="J1146" s="109"/>
    </row>
    <row r="1147" spans="1:10" x14ac:dyDescent="0.25">
      <c r="A1147" s="106"/>
      <c r="B1147" s="109"/>
      <c r="C1147" s="16">
        <v>2015</v>
      </c>
      <c r="D1147" s="10">
        <f t="shared" si="500"/>
        <v>1</v>
      </c>
      <c r="E1147" s="11"/>
      <c r="F1147" s="11"/>
      <c r="G1147" s="11"/>
      <c r="H1147" s="11"/>
      <c r="I1147" s="11">
        <v>1</v>
      </c>
      <c r="J1147" s="109"/>
    </row>
    <row r="1148" spans="1:10" x14ac:dyDescent="0.25">
      <c r="A1148" s="94" t="s">
        <v>732</v>
      </c>
      <c r="B1148" s="109" t="s">
        <v>949</v>
      </c>
      <c r="C1148" s="5" t="s">
        <v>19</v>
      </c>
      <c r="D1148" s="49">
        <f t="shared" ref="D1148:I1148" si="501">SUM(D1149:D1151)</f>
        <v>44.6</v>
      </c>
      <c r="E1148" s="49">
        <f t="shared" si="501"/>
        <v>0</v>
      </c>
      <c r="F1148" s="49">
        <f t="shared" si="501"/>
        <v>0</v>
      </c>
      <c r="G1148" s="49">
        <f t="shared" si="501"/>
        <v>0</v>
      </c>
      <c r="H1148" s="49">
        <f t="shared" si="501"/>
        <v>0</v>
      </c>
      <c r="I1148" s="49">
        <f t="shared" si="501"/>
        <v>44.6</v>
      </c>
      <c r="J1148" s="97" t="s">
        <v>987</v>
      </c>
    </row>
    <row r="1149" spans="1:10" x14ac:dyDescent="0.25">
      <c r="A1149" s="95"/>
      <c r="B1149" s="109"/>
      <c r="C1149" s="12">
        <v>2013</v>
      </c>
      <c r="D1149" s="10">
        <f t="shared" si="500"/>
        <v>6.6</v>
      </c>
      <c r="E1149" s="11"/>
      <c r="F1149" s="11"/>
      <c r="G1149" s="11"/>
      <c r="H1149" s="11"/>
      <c r="I1149" s="32">
        <v>6.6</v>
      </c>
      <c r="J1149" s="108"/>
    </row>
    <row r="1150" spans="1:10" x14ac:dyDescent="0.25">
      <c r="A1150" s="95"/>
      <c r="B1150" s="109"/>
      <c r="C1150" s="16">
        <v>2014</v>
      </c>
      <c r="D1150" s="10">
        <f t="shared" si="500"/>
        <v>38</v>
      </c>
      <c r="E1150" s="11"/>
      <c r="F1150" s="11"/>
      <c r="G1150" s="11"/>
      <c r="H1150" s="11"/>
      <c r="I1150" s="32">
        <v>38</v>
      </c>
      <c r="J1150" s="108"/>
    </row>
    <row r="1151" spans="1:10" ht="82.5" customHeight="1" x14ac:dyDescent="0.25">
      <c r="A1151" s="96"/>
      <c r="B1151" s="109"/>
      <c r="C1151" s="16">
        <v>2015</v>
      </c>
      <c r="D1151" s="10">
        <f t="shared" si="500"/>
        <v>0</v>
      </c>
      <c r="E1151" s="11"/>
      <c r="F1151" s="11"/>
      <c r="G1151" s="11"/>
      <c r="H1151" s="11"/>
      <c r="I1151" s="32">
        <v>0</v>
      </c>
      <c r="J1151" s="119"/>
    </row>
    <row r="1152" spans="1:10" x14ac:dyDescent="0.25">
      <c r="A1152" s="94" t="s">
        <v>733</v>
      </c>
      <c r="B1152" s="97" t="s">
        <v>950</v>
      </c>
      <c r="C1152" s="5" t="s">
        <v>19</v>
      </c>
      <c r="D1152" s="49">
        <f t="shared" ref="D1152:I1152" si="502">SUM(D1153:D1155)</f>
        <v>300</v>
      </c>
      <c r="E1152" s="49">
        <f t="shared" si="502"/>
        <v>0</v>
      </c>
      <c r="F1152" s="49">
        <f t="shared" si="502"/>
        <v>0</v>
      </c>
      <c r="G1152" s="49">
        <f t="shared" si="502"/>
        <v>300</v>
      </c>
      <c r="H1152" s="49">
        <f t="shared" si="502"/>
        <v>0</v>
      </c>
      <c r="I1152" s="49">
        <f t="shared" si="502"/>
        <v>0</v>
      </c>
      <c r="J1152" s="97" t="s">
        <v>391</v>
      </c>
    </row>
    <row r="1153" spans="1:10" x14ac:dyDescent="0.25">
      <c r="A1153" s="95"/>
      <c r="B1153" s="108"/>
      <c r="C1153" s="12">
        <v>2013</v>
      </c>
      <c r="D1153" s="10">
        <f t="shared" si="500"/>
        <v>100</v>
      </c>
      <c r="E1153" s="11"/>
      <c r="F1153" s="11"/>
      <c r="G1153" s="11">
        <v>100</v>
      </c>
      <c r="H1153" s="11"/>
      <c r="I1153" s="11"/>
      <c r="J1153" s="108"/>
    </row>
    <row r="1154" spans="1:10" x14ac:dyDescent="0.25">
      <c r="A1154" s="95"/>
      <c r="B1154" s="108"/>
      <c r="C1154" s="16">
        <v>2014</v>
      </c>
      <c r="D1154" s="10">
        <f t="shared" si="500"/>
        <v>100</v>
      </c>
      <c r="E1154" s="11"/>
      <c r="F1154" s="11"/>
      <c r="G1154" s="11">
        <v>100</v>
      </c>
      <c r="H1154" s="11"/>
      <c r="I1154" s="11"/>
      <c r="J1154" s="108"/>
    </row>
    <row r="1155" spans="1:10" x14ac:dyDescent="0.25">
      <c r="A1155" s="96"/>
      <c r="B1155" s="119"/>
      <c r="C1155" s="16">
        <v>2015</v>
      </c>
      <c r="D1155" s="10">
        <f t="shared" si="500"/>
        <v>100</v>
      </c>
      <c r="E1155" s="49"/>
      <c r="F1155" s="49"/>
      <c r="G1155" s="11">
        <v>100</v>
      </c>
      <c r="H1155" s="49"/>
      <c r="I1155" s="10"/>
      <c r="J1155" s="119"/>
    </row>
    <row r="1156" spans="1:10" x14ac:dyDescent="0.25">
      <c r="A1156" s="94" t="s">
        <v>734</v>
      </c>
      <c r="B1156" s="109" t="s">
        <v>951</v>
      </c>
      <c r="C1156" s="5" t="s">
        <v>19</v>
      </c>
      <c r="D1156" s="49">
        <f t="shared" ref="D1156:I1156" si="503">SUM(D1157:D1159)</f>
        <v>172</v>
      </c>
      <c r="E1156" s="49">
        <f t="shared" si="503"/>
        <v>0</v>
      </c>
      <c r="F1156" s="49">
        <f t="shared" si="503"/>
        <v>0</v>
      </c>
      <c r="G1156" s="49">
        <f t="shared" si="503"/>
        <v>0</v>
      </c>
      <c r="H1156" s="49">
        <f t="shared" si="503"/>
        <v>0</v>
      </c>
      <c r="I1156" s="49">
        <f t="shared" si="503"/>
        <v>172</v>
      </c>
      <c r="J1156" s="109" t="s">
        <v>952</v>
      </c>
    </row>
    <row r="1157" spans="1:10" x14ac:dyDescent="0.25">
      <c r="A1157" s="95"/>
      <c r="B1157" s="109"/>
      <c r="C1157" s="12">
        <v>2013</v>
      </c>
      <c r="D1157" s="10">
        <f>SUM(E1157:I1157)</f>
        <v>60</v>
      </c>
      <c r="E1157" s="11"/>
      <c r="F1157" s="11"/>
      <c r="G1157" s="11"/>
      <c r="H1157" s="11"/>
      <c r="I1157" s="11">
        <v>60</v>
      </c>
      <c r="J1157" s="109"/>
    </row>
    <row r="1158" spans="1:10" x14ac:dyDescent="0.25">
      <c r="A1158" s="95"/>
      <c r="B1158" s="109"/>
      <c r="C1158" s="16">
        <v>2014</v>
      </c>
      <c r="D1158" s="10">
        <f>SUM(E1158:I1158)</f>
        <v>112</v>
      </c>
      <c r="E1158" s="11"/>
      <c r="F1158" s="11"/>
      <c r="G1158" s="11"/>
      <c r="H1158" s="11"/>
      <c r="I1158" s="11">
        <v>112</v>
      </c>
      <c r="J1158" s="109"/>
    </row>
    <row r="1159" spans="1:10" ht="57" customHeight="1" x14ac:dyDescent="0.25">
      <c r="A1159" s="96"/>
      <c r="B1159" s="109"/>
      <c r="C1159" s="16">
        <v>2015</v>
      </c>
      <c r="D1159" s="10">
        <f>SUM(E1159:I1159)</f>
        <v>0</v>
      </c>
      <c r="E1159" s="11"/>
      <c r="F1159" s="11"/>
      <c r="G1159" s="11"/>
      <c r="H1159" s="11"/>
      <c r="I1159" s="11">
        <v>0</v>
      </c>
      <c r="J1159" s="109"/>
    </row>
    <row r="1160" spans="1:10" x14ac:dyDescent="0.25">
      <c r="A1160" s="94" t="s">
        <v>735</v>
      </c>
      <c r="B1160" s="97" t="s">
        <v>953</v>
      </c>
      <c r="C1160" s="5" t="s">
        <v>19</v>
      </c>
      <c r="D1160" s="49">
        <f t="shared" ref="D1160:I1160" si="504">SUM(D1161:D1163)</f>
        <v>300</v>
      </c>
      <c r="E1160" s="49">
        <f t="shared" si="504"/>
        <v>0</v>
      </c>
      <c r="F1160" s="49">
        <f t="shared" si="504"/>
        <v>0</v>
      </c>
      <c r="G1160" s="49">
        <f t="shared" si="504"/>
        <v>0</v>
      </c>
      <c r="H1160" s="49">
        <f t="shared" si="504"/>
        <v>0</v>
      </c>
      <c r="I1160" s="49">
        <f t="shared" si="504"/>
        <v>300</v>
      </c>
      <c r="J1160" s="97" t="s">
        <v>392</v>
      </c>
    </row>
    <row r="1161" spans="1:10" x14ac:dyDescent="0.25">
      <c r="A1161" s="95"/>
      <c r="B1161" s="108"/>
      <c r="C1161" s="12">
        <v>2013</v>
      </c>
      <c r="D1161" s="10">
        <f>SUM(E1161:I1161)</f>
        <v>50</v>
      </c>
      <c r="E1161" s="11"/>
      <c r="F1161" s="11"/>
      <c r="G1161" s="11"/>
      <c r="H1161" s="11"/>
      <c r="I1161" s="32">
        <v>50</v>
      </c>
      <c r="J1161" s="108"/>
    </row>
    <row r="1162" spans="1:10" x14ac:dyDescent="0.25">
      <c r="A1162" s="95"/>
      <c r="B1162" s="108"/>
      <c r="C1162" s="16">
        <v>2014</v>
      </c>
      <c r="D1162" s="10">
        <f>SUM(E1162:I1162)</f>
        <v>120</v>
      </c>
      <c r="E1162" s="11"/>
      <c r="F1162" s="11"/>
      <c r="G1162" s="11"/>
      <c r="H1162" s="11"/>
      <c r="I1162" s="32">
        <v>120</v>
      </c>
      <c r="J1162" s="108"/>
    </row>
    <row r="1163" spans="1:10" x14ac:dyDescent="0.25">
      <c r="A1163" s="96"/>
      <c r="B1163" s="119"/>
      <c r="C1163" s="16">
        <v>2015</v>
      </c>
      <c r="D1163" s="10">
        <f>SUM(E1163:I1163)</f>
        <v>130</v>
      </c>
      <c r="E1163" s="11"/>
      <c r="F1163" s="11"/>
      <c r="G1163" s="11"/>
      <c r="H1163" s="11"/>
      <c r="I1163" s="32">
        <v>130</v>
      </c>
      <c r="J1163" s="119"/>
    </row>
    <row r="1164" spans="1:10" x14ac:dyDescent="0.25">
      <c r="A1164" s="106" t="s">
        <v>736</v>
      </c>
      <c r="B1164" s="109" t="s">
        <v>954</v>
      </c>
      <c r="C1164" s="5" t="s">
        <v>19</v>
      </c>
      <c r="D1164" s="49">
        <f t="shared" ref="D1164:I1164" si="505">SUM(D1165:D1167)</f>
        <v>109.2</v>
      </c>
      <c r="E1164" s="49">
        <f t="shared" si="505"/>
        <v>0</v>
      </c>
      <c r="F1164" s="49">
        <f t="shared" si="505"/>
        <v>0</v>
      </c>
      <c r="G1164" s="49">
        <f t="shared" si="505"/>
        <v>0</v>
      </c>
      <c r="H1164" s="49">
        <f t="shared" si="505"/>
        <v>0</v>
      </c>
      <c r="I1164" s="49">
        <f t="shared" si="505"/>
        <v>109.2</v>
      </c>
      <c r="J1164" s="109" t="s">
        <v>393</v>
      </c>
    </row>
    <row r="1165" spans="1:10" x14ac:dyDescent="0.25">
      <c r="A1165" s="106"/>
      <c r="B1165" s="109"/>
      <c r="C1165" s="12">
        <v>2013</v>
      </c>
      <c r="D1165" s="10">
        <f t="shared" si="500"/>
        <v>109.2</v>
      </c>
      <c r="E1165" s="11"/>
      <c r="F1165" s="11"/>
      <c r="G1165" s="11"/>
      <c r="H1165" s="11"/>
      <c r="I1165" s="11">
        <v>109.2</v>
      </c>
      <c r="J1165" s="109"/>
    </row>
    <row r="1166" spans="1:10" x14ac:dyDescent="0.25">
      <c r="A1166" s="106"/>
      <c r="B1166" s="109"/>
      <c r="C1166" s="12">
        <v>2014</v>
      </c>
      <c r="D1166" s="10">
        <f t="shared" si="500"/>
        <v>0</v>
      </c>
      <c r="E1166" s="11"/>
      <c r="F1166" s="11"/>
      <c r="G1166" s="11"/>
      <c r="H1166" s="11"/>
      <c r="I1166" s="11">
        <v>0</v>
      </c>
      <c r="J1166" s="109"/>
    </row>
    <row r="1167" spans="1:10" x14ac:dyDescent="0.25">
      <c r="A1167" s="106"/>
      <c r="B1167" s="109"/>
      <c r="C1167" s="16">
        <v>2015</v>
      </c>
      <c r="D1167" s="10">
        <f t="shared" si="500"/>
        <v>0</v>
      </c>
      <c r="E1167" s="11"/>
      <c r="F1167" s="11"/>
      <c r="G1167" s="11"/>
      <c r="H1167" s="11"/>
      <c r="I1167" s="11">
        <v>0</v>
      </c>
      <c r="J1167" s="109"/>
    </row>
    <row r="1168" spans="1:10" x14ac:dyDescent="0.25">
      <c r="A1168" s="94" t="s">
        <v>737</v>
      </c>
      <c r="B1168" s="109" t="s">
        <v>955</v>
      </c>
      <c r="C1168" s="5" t="s">
        <v>19</v>
      </c>
      <c r="D1168" s="49">
        <f t="shared" ref="D1168:I1168" si="506">SUM(D1169:D1171)</f>
        <v>40</v>
      </c>
      <c r="E1168" s="49">
        <f t="shared" si="506"/>
        <v>0</v>
      </c>
      <c r="F1168" s="49">
        <f t="shared" si="506"/>
        <v>0</v>
      </c>
      <c r="G1168" s="49">
        <f t="shared" si="506"/>
        <v>0</v>
      </c>
      <c r="H1168" s="49">
        <f t="shared" si="506"/>
        <v>0</v>
      </c>
      <c r="I1168" s="49">
        <f t="shared" si="506"/>
        <v>40</v>
      </c>
      <c r="J1168" s="97" t="s">
        <v>394</v>
      </c>
    </row>
    <row r="1169" spans="1:10" x14ac:dyDescent="0.25">
      <c r="A1169" s="95"/>
      <c r="B1169" s="109"/>
      <c r="C1169" s="12">
        <v>2013</v>
      </c>
      <c r="D1169" s="10">
        <f t="shared" si="500"/>
        <v>20</v>
      </c>
      <c r="E1169" s="11"/>
      <c r="F1169" s="11"/>
      <c r="G1169" s="11"/>
      <c r="H1169" s="11"/>
      <c r="I1169" s="11">
        <v>20</v>
      </c>
      <c r="J1169" s="108"/>
    </row>
    <row r="1170" spans="1:10" x14ac:dyDescent="0.25">
      <c r="A1170" s="95"/>
      <c r="B1170" s="109"/>
      <c r="C1170" s="12">
        <v>2014</v>
      </c>
      <c r="D1170" s="10">
        <f t="shared" si="500"/>
        <v>20</v>
      </c>
      <c r="E1170" s="11"/>
      <c r="F1170" s="11"/>
      <c r="G1170" s="11"/>
      <c r="H1170" s="11"/>
      <c r="I1170" s="11">
        <v>20</v>
      </c>
      <c r="J1170" s="108"/>
    </row>
    <row r="1171" spans="1:10" x14ac:dyDescent="0.25">
      <c r="A1171" s="96"/>
      <c r="B1171" s="109"/>
      <c r="C1171" s="16">
        <v>2015</v>
      </c>
      <c r="D1171" s="10">
        <f t="shared" si="500"/>
        <v>0</v>
      </c>
      <c r="E1171" s="11"/>
      <c r="F1171" s="11"/>
      <c r="G1171" s="11"/>
      <c r="H1171" s="11"/>
      <c r="I1171" s="11">
        <v>0</v>
      </c>
      <c r="J1171" s="119"/>
    </row>
    <row r="1172" spans="1:10" x14ac:dyDescent="0.25">
      <c r="A1172" s="94" t="s">
        <v>738</v>
      </c>
      <c r="B1172" s="107" t="s">
        <v>956</v>
      </c>
      <c r="C1172" s="5" t="s">
        <v>19</v>
      </c>
      <c r="D1172" s="49">
        <f t="shared" ref="D1172:I1172" si="507">SUM(D1173+D1174+D1175)</f>
        <v>2828.15</v>
      </c>
      <c r="E1172" s="49">
        <f t="shared" si="507"/>
        <v>0</v>
      </c>
      <c r="F1172" s="49">
        <f t="shared" si="507"/>
        <v>0</v>
      </c>
      <c r="G1172" s="49">
        <f t="shared" si="507"/>
        <v>0</v>
      </c>
      <c r="H1172" s="49">
        <f t="shared" si="507"/>
        <v>0</v>
      </c>
      <c r="I1172" s="49">
        <f t="shared" si="507"/>
        <v>2828.15</v>
      </c>
      <c r="J1172" s="97" t="s">
        <v>957</v>
      </c>
    </row>
    <row r="1173" spans="1:10" x14ac:dyDescent="0.25">
      <c r="A1173" s="95"/>
      <c r="B1173" s="98"/>
      <c r="C1173" s="9">
        <v>2013</v>
      </c>
      <c r="D1173" s="10">
        <f t="shared" si="500"/>
        <v>600</v>
      </c>
      <c r="E1173" s="22"/>
      <c r="F1173" s="10"/>
      <c r="G1173" s="10"/>
      <c r="H1173" s="10"/>
      <c r="I1173" s="19">
        <v>600</v>
      </c>
      <c r="J1173" s="108"/>
    </row>
    <row r="1174" spans="1:10" x14ac:dyDescent="0.25">
      <c r="A1174" s="95"/>
      <c r="B1174" s="98"/>
      <c r="C1174" s="9">
        <v>2014</v>
      </c>
      <c r="D1174" s="10">
        <f t="shared" si="500"/>
        <v>2228.15</v>
      </c>
      <c r="E1174" s="22"/>
      <c r="F1174" s="10"/>
      <c r="G1174" s="10"/>
      <c r="H1174" s="10"/>
      <c r="I1174" s="19">
        <v>2228.15</v>
      </c>
      <c r="J1174" s="108"/>
    </row>
    <row r="1175" spans="1:10" ht="87.75" customHeight="1" x14ac:dyDescent="0.25">
      <c r="A1175" s="96"/>
      <c r="B1175" s="99"/>
      <c r="C1175" s="9">
        <v>2015</v>
      </c>
      <c r="D1175" s="10">
        <f t="shared" si="500"/>
        <v>0</v>
      </c>
      <c r="E1175" s="22"/>
      <c r="F1175" s="10"/>
      <c r="G1175" s="10"/>
      <c r="H1175" s="10"/>
      <c r="I1175" s="19">
        <v>0</v>
      </c>
      <c r="J1175" s="119"/>
    </row>
    <row r="1176" spans="1:10" x14ac:dyDescent="0.25">
      <c r="A1176" s="94" t="s">
        <v>739</v>
      </c>
      <c r="B1176" s="107" t="s">
        <v>958</v>
      </c>
      <c r="C1176" s="5" t="s">
        <v>19</v>
      </c>
      <c r="D1176" s="49">
        <f t="shared" ref="D1176:I1176" si="508">SUM(D1177+D1178+D1179)</f>
        <v>503</v>
      </c>
      <c r="E1176" s="49">
        <f t="shared" si="508"/>
        <v>0</v>
      </c>
      <c r="F1176" s="49">
        <f t="shared" si="508"/>
        <v>0</v>
      </c>
      <c r="G1176" s="49">
        <f t="shared" si="508"/>
        <v>0</v>
      </c>
      <c r="H1176" s="49">
        <f t="shared" si="508"/>
        <v>0</v>
      </c>
      <c r="I1176" s="49">
        <f t="shared" si="508"/>
        <v>503</v>
      </c>
      <c r="J1176" s="97" t="s">
        <v>986</v>
      </c>
    </row>
    <row r="1177" spans="1:10" x14ac:dyDescent="0.25">
      <c r="A1177" s="95"/>
      <c r="B1177" s="98"/>
      <c r="C1177" s="9">
        <v>2013</v>
      </c>
      <c r="D1177" s="10">
        <f t="shared" ref="D1177:D1179" si="509">SUM(E1177:I1177)</f>
        <v>0</v>
      </c>
      <c r="E1177" s="19"/>
      <c r="F1177" s="14"/>
      <c r="G1177" s="14"/>
      <c r="H1177" s="14"/>
      <c r="I1177" s="14">
        <v>0</v>
      </c>
      <c r="J1177" s="108"/>
    </row>
    <row r="1178" spans="1:10" x14ac:dyDescent="0.25">
      <c r="A1178" s="95"/>
      <c r="B1178" s="98"/>
      <c r="C1178" s="9">
        <v>2014</v>
      </c>
      <c r="D1178" s="10">
        <f t="shared" si="509"/>
        <v>503</v>
      </c>
      <c r="E1178" s="19"/>
      <c r="F1178" s="14"/>
      <c r="G1178" s="14"/>
      <c r="H1178" s="14"/>
      <c r="I1178" s="19">
        <v>503</v>
      </c>
      <c r="J1178" s="108"/>
    </row>
    <row r="1179" spans="1:10" ht="69" customHeight="1" x14ac:dyDescent="0.25">
      <c r="A1179" s="96"/>
      <c r="B1179" s="99"/>
      <c r="C1179" s="9">
        <v>2015</v>
      </c>
      <c r="D1179" s="10">
        <f t="shared" si="509"/>
        <v>0</v>
      </c>
      <c r="E1179" s="19"/>
      <c r="F1179" s="14"/>
      <c r="G1179" s="14"/>
      <c r="H1179" s="14"/>
      <c r="I1179" s="19">
        <v>0</v>
      </c>
      <c r="J1179" s="119"/>
    </row>
    <row r="1180" spans="1:10" x14ac:dyDescent="0.25">
      <c r="A1180" s="94">
        <v>46</v>
      </c>
      <c r="B1180" s="102" t="s">
        <v>395</v>
      </c>
      <c r="C1180" s="25" t="s">
        <v>14</v>
      </c>
      <c r="D1180" s="27">
        <f>SUM(D1181+D1182+D1183)</f>
        <v>44.548999999999992</v>
      </c>
      <c r="E1180" s="51">
        <f>SUM(E1181:E1183)</f>
        <v>0</v>
      </c>
      <c r="F1180" s="52">
        <f>SUM(F1181:F1183)</f>
        <v>44.3</v>
      </c>
      <c r="G1180" s="51">
        <f>SUM(G1181:G1183)</f>
        <v>0</v>
      </c>
      <c r="H1180" s="52">
        <f>SUM(H1181:H1183)</f>
        <v>0.249</v>
      </c>
      <c r="I1180" s="51">
        <f>SUM(I1181:I1183)</f>
        <v>0</v>
      </c>
      <c r="J1180" s="145"/>
    </row>
    <row r="1181" spans="1:10" x14ac:dyDescent="0.25">
      <c r="A1181" s="95"/>
      <c r="B1181" s="103"/>
      <c r="C1181" s="25">
        <v>2013</v>
      </c>
      <c r="D1181" s="27">
        <f>SUM(E1181:I1181)</f>
        <v>21.648999999999997</v>
      </c>
      <c r="E1181" s="51">
        <f>SUM(E1185+E1189+E1193+E1197+E1201+E1205+E1209+E1209+E1213+E1217+E1221+E1225+E1229+E1233+E1237)</f>
        <v>0</v>
      </c>
      <c r="F1181" s="52">
        <f>SUM(F1185+F1189+F1193+F1197+F1201+F1205+F1209+F1213+F1217+F1221+F1225+F1229+F1233+F1237)</f>
        <v>21.4</v>
      </c>
      <c r="G1181" s="51">
        <f t="shared" ref="E1181:I1183" si="510">SUM(G1185+G1189+G1193+G1197+G1201+G1205+G1209+G1209+G1213+G1217+G1221+G1225+G1229+G1233+G1237)</f>
        <v>0</v>
      </c>
      <c r="H1181" s="52">
        <f>SUM(H1185+H1189+H1193+H1197+H1201+H1205+H1209+H1209+H1213+H1217+H1221+H1225+H1229+H1233+H1237)</f>
        <v>0.249</v>
      </c>
      <c r="I1181" s="51">
        <f t="shared" si="510"/>
        <v>0</v>
      </c>
      <c r="J1181" s="143"/>
    </row>
    <row r="1182" spans="1:10" x14ac:dyDescent="0.25">
      <c r="A1182" s="95"/>
      <c r="B1182" s="103"/>
      <c r="C1182" s="25">
        <v>2014</v>
      </c>
      <c r="D1182" s="27">
        <f>SUM(E1182:I1182)</f>
        <v>12.899999999999999</v>
      </c>
      <c r="E1182" s="51">
        <f t="shared" si="510"/>
        <v>0</v>
      </c>
      <c r="F1182" s="52">
        <f t="shared" si="510"/>
        <v>12.899999999999999</v>
      </c>
      <c r="G1182" s="51">
        <f t="shared" si="510"/>
        <v>0</v>
      </c>
      <c r="H1182" s="52">
        <f t="shared" si="510"/>
        <v>0</v>
      </c>
      <c r="I1182" s="51">
        <f t="shared" si="510"/>
        <v>0</v>
      </c>
      <c r="J1182" s="143"/>
    </row>
    <row r="1183" spans="1:10" x14ac:dyDescent="0.25">
      <c r="A1183" s="96"/>
      <c r="B1183" s="176"/>
      <c r="C1183" s="25">
        <v>2015</v>
      </c>
      <c r="D1183" s="27">
        <f>SUM(E1183:I1183)</f>
        <v>10</v>
      </c>
      <c r="E1183" s="51">
        <f t="shared" si="510"/>
        <v>0</v>
      </c>
      <c r="F1183" s="52">
        <f t="shared" si="510"/>
        <v>10</v>
      </c>
      <c r="G1183" s="51">
        <f t="shared" si="510"/>
        <v>0</v>
      </c>
      <c r="H1183" s="52">
        <f>SUM(H1187+H1191+H1195+H1199+H1203+H1207+H1211+H1211+H1215+H1219+H1223+H1227+H1231+H1235+H1239)</f>
        <v>0</v>
      </c>
      <c r="I1183" s="51">
        <f t="shared" si="510"/>
        <v>0</v>
      </c>
      <c r="J1183" s="144"/>
    </row>
    <row r="1184" spans="1:10" x14ac:dyDescent="0.25">
      <c r="A1184" s="94" t="s">
        <v>740</v>
      </c>
      <c r="B1184" s="109" t="s">
        <v>959</v>
      </c>
      <c r="C1184" s="5" t="s">
        <v>19</v>
      </c>
      <c r="D1184" s="49">
        <f t="shared" ref="D1184:I1184" si="511">SUM(D1185:D1187)</f>
        <v>17.5</v>
      </c>
      <c r="E1184" s="49">
        <f t="shared" si="511"/>
        <v>0</v>
      </c>
      <c r="F1184" s="49">
        <f>SUM(F1185:F1187)</f>
        <v>17.5</v>
      </c>
      <c r="G1184" s="49">
        <f t="shared" si="511"/>
        <v>0</v>
      </c>
      <c r="H1184" s="49">
        <f t="shared" si="511"/>
        <v>0</v>
      </c>
      <c r="I1184" s="49">
        <f t="shared" si="511"/>
        <v>0</v>
      </c>
      <c r="J1184" s="109" t="s">
        <v>396</v>
      </c>
    </row>
    <row r="1185" spans="1:10" x14ac:dyDescent="0.25">
      <c r="A1185" s="95"/>
      <c r="B1185" s="109"/>
      <c r="C1185" s="16">
        <v>2013</v>
      </c>
      <c r="D1185" s="10">
        <f>SUM(E1185:I1185)</f>
        <v>5.5</v>
      </c>
      <c r="E1185" s="11"/>
      <c r="F1185" s="11">
        <v>5.5</v>
      </c>
      <c r="G1185" s="11"/>
      <c r="H1185" s="11"/>
      <c r="I1185" s="11"/>
      <c r="J1185" s="109"/>
    </row>
    <row r="1186" spans="1:10" x14ac:dyDescent="0.25">
      <c r="A1186" s="95"/>
      <c r="B1186" s="109"/>
      <c r="C1186" s="16">
        <v>2014</v>
      </c>
      <c r="D1186" s="10">
        <f>SUM(E1186:I1186)</f>
        <v>6</v>
      </c>
      <c r="E1186" s="11"/>
      <c r="F1186" s="11">
        <v>6</v>
      </c>
      <c r="G1186" s="11"/>
      <c r="H1186" s="11"/>
      <c r="I1186" s="11"/>
      <c r="J1186" s="109"/>
    </row>
    <row r="1187" spans="1:10" x14ac:dyDescent="0.25">
      <c r="A1187" s="96"/>
      <c r="B1187" s="109"/>
      <c r="C1187" s="16">
        <v>2015</v>
      </c>
      <c r="D1187" s="10">
        <f>SUM(E1187:I1187)</f>
        <v>6</v>
      </c>
      <c r="E1187" s="11"/>
      <c r="F1187" s="11">
        <v>6</v>
      </c>
      <c r="G1187" s="11"/>
      <c r="H1187" s="11"/>
      <c r="I1187" s="11"/>
      <c r="J1187" s="109"/>
    </row>
    <row r="1188" spans="1:10" x14ac:dyDescent="0.25">
      <c r="A1188" s="94" t="s">
        <v>741</v>
      </c>
      <c r="B1188" s="109" t="s">
        <v>960</v>
      </c>
      <c r="C1188" s="5" t="s">
        <v>19</v>
      </c>
      <c r="D1188" s="49">
        <f t="shared" ref="D1188:I1188" si="512">SUM(D1189:D1191)</f>
        <v>1.1000000000000001</v>
      </c>
      <c r="E1188" s="49">
        <f t="shared" si="512"/>
        <v>0</v>
      </c>
      <c r="F1188" s="49">
        <f t="shared" si="512"/>
        <v>1.1000000000000001</v>
      </c>
      <c r="G1188" s="49">
        <f t="shared" si="512"/>
        <v>0</v>
      </c>
      <c r="H1188" s="49">
        <f t="shared" si="512"/>
        <v>0</v>
      </c>
      <c r="I1188" s="49">
        <f t="shared" si="512"/>
        <v>0</v>
      </c>
      <c r="J1188" s="109" t="s">
        <v>397</v>
      </c>
    </row>
    <row r="1189" spans="1:10" x14ac:dyDescent="0.25">
      <c r="A1189" s="95"/>
      <c r="B1189" s="109"/>
      <c r="C1189" s="16">
        <v>2013</v>
      </c>
      <c r="D1189" s="10">
        <f>SUM(E1189:I1189)</f>
        <v>0.4</v>
      </c>
      <c r="E1189" s="11"/>
      <c r="F1189" s="11">
        <v>0.4</v>
      </c>
      <c r="G1189" s="11"/>
      <c r="H1189" s="11"/>
      <c r="I1189" s="11"/>
      <c r="J1189" s="109"/>
    </row>
    <row r="1190" spans="1:10" x14ac:dyDescent="0.25">
      <c r="A1190" s="95"/>
      <c r="B1190" s="109"/>
      <c r="C1190" s="16">
        <v>2014</v>
      </c>
      <c r="D1190" s="10">
        <f>SUM(E1190:I1190)</f>
        <v>0.3</v>
      </c>
      <c r="E1190" s="11"/>
      <c r="F1190" s="11">
        <v>0.3</v>
      </c>
      <c r="G1190" s="11"/>
      <c r="H1190" s="11"/>
      <c r="I1190" s="11"/>
      <c r="J1190" s="109"/>
    </row>
    <row r="1191" spans="1:10" x14ac:dyDescent="0.25">
      <c r="A1191" s="96"/>
      <c r="B1191" s="109"/>
      <c r="C1191" s="16">
        <v>2015</v>
      </c>
      <c r="D1191" s="10">
        <f>SUM(E1191:I1191)</f>
        <v>0.4</v>
      </c>
      <c r="E1191" s="11"/>
      <c r="F1191" s="11">
        <v>0.4</v>
      </c>
      <c r="G1191" s="11"/>
      <c r="H1191" s="11"/>
      <c r="I1191" s="11"/>
      <c r="J1191" s="109"/>
    </row>
    <row r="1192" spans="1:10" x14ac:dyDescent="0.25">
      <c r="A1192" s="94" t="s">
        <v>742</v>
      </c>
      <c r="B1192" s="109" t="s">
        <v>961</v>
      </c>
      <c r="C1192" s="5" t="s">
        <v>19</v>
      </c>
      <c r="D1192" s="49">
        <f t="shared" ref="D1192:I1192" si="513">SUM(D1193:D1195)</f>
        <v>3.9000000000000004</v>
      </c>
      <c r="E1192" s="49">
        <f t="shared" si="513"/>
        <v>0</v>
      </c>
      <c r="F1192" s="49">
        <f t="shared" si="513"/>
        <v>3.9000000000000004</v>
      </c>
      <c r="G1192" s="49">
        <f t="shared" si="513"/>
        <v>0</v>
      </c>
      <c r="H1192" s="49">
        <f t="shared" si="513"/>
        <v>0</v>
      </c>
      <c r="I1192" s="49">
        <f t="shared" si="513"/>
        <v>0</v>
      </c>
      <c r="J1192" s="109" t="s">
        <v>398</v>
      </c>
    </row>
    <row r="1193" spans="1:10" x14ac:dyDescent="0.25">
      <c r="A1193" s="95"/>
      <c r="B1193" s="109"/>
      <c r="C1193" s="12">
        <v>2013</v>
      </c>
      <c r="D1193" s="10">
        <f>SUM(E1193:I1193)</f>
        <v>1.3</v>
      </c>
      <c r="E1193" s="11"/>
      <c r="F1193" s="11">
        <v>1.3</v>
      </c>
      <c r="G1193" s="11"/>
      <c r="H1193" s="11"/>
      <c r="I1193" s="11"/>
      <c r="J1193" s="109"/>
    </row>
    <row r="1194" spans="1:10" x14ac:dyDescent="0.25">
      <c r="A1194" s="95"/>
      <c r="B1194" s="109"/>
      <c r="C1194" s="12">
        <v>2014</v>
      </c>
      <c r="D1194" s="10">
        <f>SUM(E1194:I1194)</f>
        <v>1.3</v>
      </c>
      <c r="E1194" s="11"/>
      <c r="F1194" s="11">
        <v>1.3</v>
      </c>
      <c r="G1194" s="11"/>
      <c r="H1194" s="11"/>
      <c r="I1194" s="11"/>
      <c r="J1194" s="109"/>
    </row>
    <row r="1195" spans="1:10" x14ac:dyDescent="0.25">
      <c r="A1195" s="96"/>
      <c r="B1195" s="109"/>
      <c r="C1195" s="12">
        <v>2015</v>
      </c>
      <c r="D1195" s="10">
        <f>SUM(E1195:I1195)</f>
        <v>1.3</v>
      </c>
      <c r="E1195" s="11"/>
      <c r="F1195" s="11">
        <v>1.3</v>
      </c>
      <c r="G1195" s="11"/>
      <c r="H1195" s="11"/>
      <c r="I1195" s="11"/>
      <c r="J1195" s="109"/>
    </row>
    <row r="1196" spans="1:10" x14ac:dyDescent="0.25">
      <c r="A1196" s="94" t="s">
        <v>743</v>
      </c>
      <c r="B1196" s="109" t="s">
        <v>962</v>
      </c>
      <c r="C1196" s="5" t="s">
        <v>19</v>
      </c>
      <c r="D1196" s="49">
        <f t="shared" ref="D1196:I1196" si="514">SUM(D1197:D1199)</f>
        <v>0.30000000000000004</v>
      </c>
      <c r="E1196" s="49">
        <f t="shared" si="514"/>
        <v>0</v>
      </c>
      <c r="F1196" s="49">
        <f t="shared" si="514"/>
        <v>0.30000000000000004</v>
      </c>
      <c r="G1196" s="49">
        <f t="shared" si="514"/>
        <v>0</v>
      </c>
      <c r="H1196" s="49">
        <f t="shared" si="514"/>
        <v>0</v>
      </c>
      <c r="I1196" s="49">
        <f t="shared" si="514"/>
        <v>0</v>
      </c>
      <c r="J1196" s="97" t="s">
        <v>399</v>
      </c>
    </row>
    <row r="1197" spans="1:10" x14ac:dyDescent="0.25">
      <c r="A1197" s="95"/>
      <c r="B1197" s="109"/>
      <c r="C1197" s="12">
        <v>2013</v>
      </c>
      <c r="D1197" s="10">
        <f>SUM(E1197:I1197)</f>
        <v>0.1</v>
      </c>
      <c r="E1197" s="11"/>
      <c r="F1197" s="11">
        <v>0.1</v>
      </c>
      <c r="G1197" s="11"/>
      <c r="H1197" s="11"/>
      <c r="I1197" s="11"/>
      <c r="J1197" s="108"/>
    </row>
    <row r="1198" spans="1:10" x14ac:dyDescent="0.25">
      <c r="A1198" s="95"/>
      <c r="B1198" s="109"/>
      <c r="C1198" s="12">
        <v>2014</v>
      </c>
      <c r="D1198" s="10">
        <f>SUM(E1198:I1198)</f>
        <v>0.1</v>
      </c>
      <c r="E1198" s="11"/>
      <c r="F1198" s="11">
        <v>0.1</v>
      </c>
      <c r="G1198" s="11"/>
      <c r="H1198" s="11"/>
      <c r="I1198" s="11"/>
      <c r="J1198" s="108"/>
    </row>
    <row r="1199" spans="1:10" x14ac:dyDescent="0.25">
      <c r="A1199" s="96"/>
      <c r="B1199" s="109"/>
      <c r="C1199" s="12">
        <v>2015</v>
      </c>
      <c r="D1199" s="10">
        <f>SUM(E1199:I1199)</f>
        <v>0.1</v>
      </c>
      <c r="E1199" s="11"/>
      <c r="F1199" s="11">
        <v>0.1</v>
      </c>
      <c r="G1199" s="11"/>
      <c r="H1199" s="11"/>
      <c r="I1199" s="11"/>
      <c r="J1199" s="119"/>
    </row>
    <row r="1200" spans="1:10" x14ac:dyDescent="0.25">
      <c r="A1200" s="94" t="s">
        <v>744</v>
      </c>
      <c r="B1200" s="109" t="s">
        <v>963</v>
      </c>
      <c r="C1200" s="5" t="s">
        <v>19</v>
      </c>
      <c r="D1200" s="49">
        <f t="shared" ref="D1200:I1200" si="515">SUM(D1201:D1203)</f>
        <v>6.3000000000000007</v>
      </c>
      <c r="E1200" s="49">
        <f t="shared" si="515"/>
        <v>0</v>
      </c>
      <c r="F1200" s="49">
        <f t="shared" si="515"/>
        <v>6.3000000000000007</v>
      </c>
      <c r="G1200" s="49">
        <f t="shared" si="515"/>
        <v>0</v>
      </c>
      <c r="H1200" s="49">
        <f t="shared" si="515"/>
        <v>0</v>
      </c>
      <c r="I1200" s="49">
        <f t="shared" si="515"/>
        <v>0</v>
      </c>
      <c r="J1200" s="109" t="s">
        <v>400</v>
      </c>
    </row>
    <row r="1201" spans="1:10" x14ac:dyDescent="0.25">
      <c r="A1201" s="95"/>
      <c r="B1201" s="109"/>
      <c r="C1201" s="16">
        <v>2013</v>
      </c>
      <c r="D1201" s="10">
        <f>SUM(E1201:I1201)</f>
        <v>2.1</v>
      </c>
      <c r="E1201" s="11"/>
      <c r="F1201" s="11">
        <v>2.1</v>
      </c>
      <c r="G1201" s="11"/>
      <c r="H1201" s="11"/>
      <c r="I1201" s="11"/>
      <c r="J1201" s="109"/>
    </row>
    <row r="1202" spans="1:10" x14ac:dyDescent="0.25">
      <c r="A1202" s="95"/>
      <c r="B1202" s="109"/>
      <c r="C1202" s="16">
        <v>2014</v>
      </c>
      <c r="D1202" s="10">
        <f>SUM(E1202:I1202)</f>
        <v>2.1</v>
      </c>
      <c r="E1202" s="11"/>
      <c r="F1202" s="11">
        <v>2.1</v>
      </c>
      <c r="G1202" s="11"/>
      <c r="H1202" s="11"/>
      <c r="I1202" s="11"/>
      <c r="J1202" s="109"/>
    </row>
    <row r="1203" spans="1:10" x14ac:dyDescent="0.25">
      <c r="A1203" s="96"/>
      <c r="B1203" s="109"/>
      <c r="C1203" s="16">
        <v>2015</v>
      </c>
      <c r="D1203" s="10">
        <f>SUM(E1203:I1203)</f>
        <v>2.1</v>
      </c>
      <c r="E1203" s="11"/>
      <c r="F1203" s="11">
        <v>2.1</v>
      </c>
      <c r="G1203" s="11"/>
      <c r="H1203" s="11"/>
      <c r="I1203" s="11"/>
      <c r="J1203" s="109"/>
    </row>
    <row r="1204" spans="1:10" x14ac:dyDescent="0.25">
      <c r="A1204" s="94" t="s">
        <v>745</v>
      </c>
      <c r="B1204" s="109" t="s">
        <v>964</v>
      </c>
      <c r="C1204" s="5" t="s">
        <v>19</v>
      </c>
      <c r="D1204" s="49">
        <f t="shared" ref="D1204:I1204" si="516">SUM(D1205:D1207)</f>
        <v>0.30000000000000004</v>
      </c>
      <c r="E1204" s="49">
        <f t="shared" si="516"/>
        <v>0</v>
      </c>
      <c r="F1204" s="49">
        <f t="shared" si="516"/>
        <v>0.30000000000000004</v>
      </c>
      <c r="G1204" s="49">
        <f t="shared" si="516"/>
        <v>0</v>
      </c>
      <c r="H1204" s="49">
        <f t="shared" si="516"/>
        <v>0</v>
      </c>
      <c r="I1204" s="49">
        <f t="shared" si="516"/>
        <v>0</v>
      </c>
      <c r="J1204" s="109" t="s">
        <v>401</v>
      </c>
    </row>
    <row r="1205" spans="1:10" x14ac:dyDescent="0.25">
      <c r="A1205" s="95"/>
      <c r="B1205" s="109"/>
      <c r="C1205" s="16">
        <v>2013</v>
      </c>
      <c r="D1205" s="10">
        <f>SUM(E1205:I1205)</f>
        <v>0.1</v>
      </c>
      <c r="E1205" s="11"/>
      <c r="F1205" s="11">
        <v>0.1</v>
      </c>
      <c r="G1205" s="11"/>
      <c r="H1205" s="11"/>
      <c r="I1205" s="11"/>
      <c r="J1205" s="109"/>
    </row>
    <row r="1206" spans="1:10" x14ac:dyDescent="0.25">
      <c r="A1206" s="95"/>
      <c r="B1206" s="109"/>
      <c r="C1206" s="16">
        <v>2014</v>
      </c>
      <c r="D1206" s="10">
        <f>SUM(E1206:I1206)</f>
        <v>0.1</v>
      </c>
      <c r="E1206" s="11"/>
      <c r="F1206" s="11">
        <v>0.1</v>
      </c>
      <c r="G1206" s="11"/>
      <c r="H1206" s="11"/>
      <c r="I1206" s="11"/>
      <c r="J1206" s="109"/>
    </row>
    <row r="1207" spans="1:10" x14ac:dyDescent="0.25">
      <c r="A1207" s="96"/>
      <c r="B1207" s="109"/>
      <c r="C1207" s="16">
        <v>2015</v>
      </c>
      <c r="D1207" s="10">
        <f>SUM(E1207:I1207)</f>
        <v>0.1</v>
      </c>
      <c r="E1207" s="11"/>
      <c r="F1207" s="11">
        <v>0.1</v>
      </c>
      <c r="G1207" s="11"/>
      <c r="H1207" s="11"/>
      <c r="I1207" s="11"/>
      <c r="J1207" s="109"/>
    </row>
    <row r="1208" spans="1:10" x14ac:dyDescent="0.25">
      <c r="A1208" s="106" t="s">
        <v>746</v>
      </c>
      <c r="B1208" s="150" t="s">
        <v>965</v>
      </c>
      <c r="C1208" s="68" t="s">
        <v>19</v>
      </c>
      <c r="D1208" s="53">
        <f t="shared" ref="D1208:I1208" si="517">SUM(D1209:D1211)</f>
        <v>2</v>
      </c>
      <c r="E1208" s="53">
        <f t="shared" si="517"/>
        <v>0</v>
      </c>
      <c r="F1208" s="53">
        <f t="shared" si="517"/>
        <v>2</v>
      </c>
      <c r="G1208" s="53">
        <f t="shared" si="517"/>
        <v>0</v>
      </c>
      <c r="H1208" s="53">
        <f t="shared" si="517"/>
        <v>0</v>
      </c>
      <c r="I1208" s="53">
        <f t="shared" si="517"/>
        <v>0</v>
      </c>
      <c r="J1208" s="150" t="s">
        <v>793</v>
      </c>
    </row>
    <row r="1209" spans="1:10" x14ac:dyDescent="0.25">
      <c r="A1209" s="106"/>
      <c r="B1209" s="150"/>
      <c r="C1209" s="9">
        <v>2013</v>
      </c>
      <c r="D1209" s="24">
        <f>SUM(E1209:I1209)</f>
        <v>2</v>
      </c>
      <c r="E1209" s="32"/>
      <c r="F1209" s="32">
        <v>2</v>
      </c>
      <c r="G1209" s="32"/>
      <c r="H1209" s="32"/>
      <c r="I1209" s="32"/>
      <c r="J1209" s="150"/>
    </row>
    <row r="1210" spans="1:10" x14ac:dyDescent="0.25">
      <c r="A1210" s="106"/>
      <c r="B1210" s="150"/>
      <c r="C1210" s="9">
        <v>2014</v>
      </c>
      <c r="D1210" s="24">
        <f>SUM(E1210:I1210)</f>
        <v>0</v>
      </c>
      <c r="E1210" s="32"/>
      <c r="F1210" s="32">
        <v>0</v>
      </c>
      <c r="G1210" s="32"/>
      <c r="H1210" s="32"/>
      <c r="I1210" s="32"/>
      <c r="J1210" s="150"/>
    </row>
    <row r="1211" spans="1:10" x14ac:dyDescent="0.25">
      <c r="A1211" s="106"/>
      <c r="B1211" s="150"/>
      <c r="C1211" s="9">
        <v>2015</v>
      </c>
      <c r="D1211" s="24">
        <f>SUM(E1211:I1211)</f>
        <v>0</v>
      </c>
      <c r="E1211" s="32"/>
      <c r="F1211" s="32">
        <v>0</v>
      </c>
      <c r="G1211" s="32"/>
      <c r="H1211" s="32"/>
      <c r="I1211" s="32"/>
      <c r="J1211" s="150"/>
    </row>
    <row r="1212" spans="1:10" x14ac:dyDescent="0.25">
      <c r="A1212" s="106" t="s">
        <v>747</v>
      </c>
      <c r="B1212" s="150" t="s">
        <v>966</v>
      </c>
      <c r="C1212" s="68" t="s">
        <v>19</v>
      </c>
      <c r="D1212" s="53">
        <f t="shared" ref="D1212:I1212" si="518">SUM(D1213:D1215)</f>
        <v>2</v>
      </c>
      <c r="E1212" s="53">
        <f t="shared" si="518"/>
        <v>0</v>
      </c>
      <c r="F1212" s="53">
        <f t="shared" si="518"/>
        <v>2</v>
      </c>
      <c r="G1212" s="53">
        <f t="shared" si="518"/>
        <v>0</v>
      </c>
      <c r="H1212" s="53">
        <f t="shared" si="518"/>
        <v>0</v>
      </c>
      <c r="I1212" s="53">
        <f t="shared" si="518"/>
        <v>0</v>
      </c>
      <c r="J1212" s="150" t="s">
        <v>793</v>
      </c>
    </row>
    <row r="1213" spans="1:10" x14ac:dyDescent="0.25">
      <c r="A1213" s="106"/>
      <c r="B1213" s="150"/>
      <c r="C1213" s="9">
        <v>2013</v>
      </c>
      <c r="D1213" s="24">
        <f>SUM(E1213:I1213)</f>
        <v>2</v>
      </c>
      <c r="E1213" s="32"/>
      <c r="F1213" s="32">
        <v>2</v>
      </c>
      <c r="G1213" s="32"/>
      <c r="H1213" s="32"/>
      <c r="I1213" s="32"/>
      <c r="J1213" s="108"/>
    </row>
    <row r="1214" spans="1:10" x14ac:dyDescent="0.25">
      <c r="A1214" s="106"/>
      <c r="B1214" s="150"/>
      <c r="C1214" s="9">
        <v>2014</v>
      </c>
      <c r="D1214" s="24">
        <f>SUM(E1214:I1214)</f>
        <v>0</v>
      </c>
      <c r="E1214" s="32"/>
      <c r="F1214" s="32">
        <v>0</v>
      </c>
      <c r="G1214" s="32"/>
      <c r="H1214" s="32"/>
      <c r="I1214" s="32"/>
      <c r="J1214" s="108"/>
    </row>
    <row r="1215" spans="1:10" x14ac:dyDescent="0.25">
      <c r="A1215" s="106"/>
      <c r="B1215" s="150"/>
      <c r="C1215" s="9">
        <v>2015</v>
      </c>
      <c r="D1215" s="24">
        <f>SUM(E1215:I1215)</f>
        <v>0</v>
      </c>
      <c r="E1215" s="32"/>
      <c r="F1215" s="32">
        <v>0</v>
      </c>
      <c r="G1215" s="32"/>
      <c r="H1215" s="32"/>
      <c r="I1215" s="32"/>
      <c r="J1215" s="119"/>
    </row>
    <row r="1216" spans="1:10" x14ac:dyDescent="0.25">
      <c r="A1216" s="94" t="s">
        <v>748</v>
      </c>
      <c r="B1216" s="97" t="s">
        <v>967</v>
      </c>
      <c r="C1216" s="5" t="s">
        <v>19</v>
      </c>
      <c r="D1216" s="49">
        <f t="shared" ref="D1216:I1216" si="519">SUM(D1217:D1219)</f>
        <v>3</v>
      </c>
      <c r="E1216" s="49">
        <f t="shared" si="519"/>
        <v>0</v>
      </c>
      <c r="F1216" s="49">
        <f t="shared" si="519"/>
        <v>3</v>
      </c>
      <c r="G1216" s="49">
        <f t="shared" si="519"/>
        <v>0</v>
      </c>
      <c r="H1216" s="49">
        <f t="shared" si="519"/>
        <v>0</v>
      </c>
      <c r="I1216" s="49">
        <f t="shared" si="519"/>
        <v>0</v>
      </c>
      <c r="J1216" s="97" t="s">
        <v>402</v>
      </c>
    </row>
    <row r="1217" spans="1:28" x14ac:dyDescent="0.25">
      <c r="A1217" s="95"/>
      <c r="B1217" s="108"/>
      <c r="C1217" s="16">
        <v>2013</v>
      </c>
      <c r="D1217" s="10">
        <f>SUM(E1217:I1217)</f>
        <v>2</v>
      </c>
      <c r="E1217" s="11"/>
      <c r="F1217" s="11">
        <v>2</v>
      </c>
      <c r="G1217" s="11"/>
      <c r="H1217" s="11"/>
      <c r="I1217" s="11"/>
      <c r="J1217" s="108"/>
    </row>
    <row r="1218" spans="1:28" x14ac:dyDescent="0.25">
      <c r="A1218" s="95"/>
      <c r="B1218" s="108"/>
      <c r="C1218" s="16">
        <v>2014</v>
      </c>
      <c r="D1218" s="10">
        <f>SUM(E1218:I1218)</f>
        <v>1</v>
      </c>
      <c r="E1218" s="11"/>
      <c r="F1218" s="11">
        <v>1</v>
      </c>
      <c r="G1218" s="11"/>
      <c r="H1218" s="11"/>
      <c r="I1218" s="11"/>
      <c r="J1218" s="108"/>
    </row>
    <row r="1219" spans="1:28" x14ac:dyDescent="0.25">
      <c r="A1219" s="96"/>
      <c r="B1219" s="119"/>
      <c r="C1219" s="16">
        <v>2015</v>
      </c>
      <c r="D1219" s="10">
        <f>SUM(E1219:I1219)</f>
        <v>0</v>
      </c>
      <c r="E1219" s="11"/>
      <c r="F1219" s="11">
        <v>0</v>
      </c>
      <c r="G1219" s="11"/>
      <c r="H1219" s="11"/>
      <c r="I1219" s="11"/>
      <c r="J1219" s="119"/>
    </row>
    <row r="1220" spans="1:28" x14ac:dyDescent="0.25">
      <c r="A1220" s="94" t="s">
        <v>749</v>
      </c>
      <c r="B1220" s="97" t="s">
        <v>968</v>
      </c>
      <c r="C1220" s="5" t="s">
        <v>19</v>
      </c>
      <c r="D1220" s="49">
        <f t="shared" ref="D1220:I1220" si="520">SUM(D1221:D1223)</f>
        <v>3</v>
      </c>
      <c r="E1220" s="49">
        <f t="shared" si="520"/>
        <v>0</v>
      </c>
      <c r="F1220" s="49">
        <f t="shared" si="520"/>
        <v>3</v>
      </c>
      <c r="G1220" s="49">
        <f t="shared" si="520"/>
        <v>0</v>
      </c>
      <c r="H1220" s="49">
        <f t="shared" si="520"/>
        <v>0</v>
      </c>
      <c r="I1220" s="49">
        <f t="shared" si="520"/>
        <v>0</v>
      </c>
      <c r="J1220" s="101"/>
    </row>
    <row r="1221" spans="1:28" x14ac:dyDescent="0.25">
      <c r="A1221" s="95"/>
      <c r="B1221" s="108"/>
      <c r="C1221" s="16">
        <v>2013</v>
      </c>
      <c r="D1221" s="10">
        <f>SUM(E1221:I1221)</f>
        <v>3</v>
      </c>
      <c r="E1221" s="11"/>
      <c r="F1221" s="11">
        <v>3</v>
      </c>
      <c r="G1221" s="11"/>
      <c r="H1221" s="11"/>
      <c r="I1221" s="11"/>
      <c r="J1221" s="100"/>
    </row>
    <row r="1222" spans="1:28" x14ac:dyDescent="0.25">
      <c r="A1222" s="95"/>
      <c r="B1222" s="108"/>
      <c r="C1222" s="16">
        <v>2014</v>
      </c>
      <c r="D1222" s="10">
        <f>SUM(E1222:I1222)</f>
        <v>0</v>
      </c>
      <c r="E1222" s="11"/>
      <c r="F1222" s="11">
        <v>0</v>
      </c>
      <c r="G1222" s="11"/>
      <c r="H1222" s="11"/>
      <c r="I1222" s="11"/>
      <c r="J1222" s="100"/>
    </row>
    <row r="1223" spans="1:28" ht="22.5" customHeight="1" x14ac:dyDescent="0.25">
      <c r="A1223" s="121"/>
      <c r="B1223" s="119"/>
      <c r="C1223" s="16">
        <v>2015</v>
      </c>
      <c r="D1223" s="10">
        <f>SUM(E1223:I1223)</f>
        <v>0</v>
      </c>
      <c r="E1223" s="11"/>
      <c r="F1223" s="11">
        <v>0</v>
      </c>
      <c r="G1223" s="11"/>
      <c r="H1223" s="11"/>
      <c r="I1223" s="11"/>
      <c r="J1223" s="87"/>
    </row>
    <row r="1224" spans="1:28" s="73" customFormat="1" x14ac:dyDescent="0.25">
      <c r="A1224" s="120" t="s">
        <v>750</v>
      </c>
      <c r="B1224" s="97" t="s">
        <v>969</v>
      </c>
      <c r="C1224" s="68" t="s">
        <v>19</v>
      </c>
      <c r="D1224" s="42">
        <f t="shared" ref="D1224:I1224" si="521">SUM(D1225:D1227)</f>
        <v>0.249</v>
      </c>
      <c r="E1224" s="53">
        <f t="shared" si="521"/>
        <v>0</v>
      </c>
      <c r="F1224" s="53">
        <f t="shared" si="521"/>
        <v>0</v>
      </c>
      <c r="G1224" s="53">
        <f t="shared" si="521"/>
        <v>0</v>
      </c>
      <c r="H1224" s="42">
        <f t="shared" si="521"/>
        <v>0.249</v>
      </c>
      <c r="I1224" s="53">
        <f t="shared" si="521"/>
        <v>0</v>
      </c>
      <c r="J1224" s="86"/>
      <c r="K1224" s="79"/>
      <c r="L1224" s="79"/>
      <c r="M1224" s="79"/>
      <c r="N1224" s="79"/>
      <c r="O1224" s="79"/>
      <c r="P1224" s="79"/>
      <c r="Q1224" s="79"/>
      <c r="R1224" s="79"/>
      <c r="S1224" s="79"/>
      <c r="T1224" s="79"/>
      <c r="U1224" s="79"/>
      <c r="V1224" s="79"/>
      <c r="W1224" s="79"/>
      <c r="X1224" s="79"/>
      <c r="Y1224" s="79"/>
      <c r="Z1224" s="79"/>
      <c r="AA1224" s="79"/>
      <c r="AB1224" s="79"/>
    </row>
    <row r="1225" spans="1:28" s="73" customFormat="1" x14ac:dyDescent="0.25">
      <c r="A1225" s="95"/>
      <c r="B1225" s="108"/>
      <c r="C1225" s="9">
        <v>2013</v>
      </c>
      <c r="D1225" s="20">
        <f>SUM(E1225:I1225)</f>
        <v>0.249</v>
      </c>
      <c r="E1225" s="32"/>
      <c r="F1225" s="32"/>
      <c r="G1225" s="32"/>
      <c r="H1225" s="81">
        <v>0.249</v>
      </c>
      <c r="I1225" s="32"/>
      <c r="J1225" s="100"/>
      <c r="K1225" s="79"/>
      <c r="L1225" s="79"/>
      <c r="M1225" s="79"/>
      <c r="N1225" s="79"/>
      <c r="O1225" s="79"/>
      <c r="P1225" s="79"/>
      <c r="Q1225" s="79"/>
      <c r="R1225" s="79"/>
      <c r="S1225" s="79"/>
      <c r="T1225" s="79"/>
      <c r="U1225" s="79"/>
      <c r="V1225" s="79"/>
      <c r="W1225" s="79"/>
      <c r="X1225" s="79"/>
      <c r="Y1225" s="79"/>
      <c r="Z1225" s="79"/>
      <c r="AA1225" s="79"/>
      <c r="AB1225" s="79"/>
    </row>
    <row r="1226" spans="1:28" s="73" customFormat="1" x14ac:dyDescent="0.25">
      <c r="A1226" s="95"/>
      <c r="B1226" s="108"/>
      <c r="C1226" s="9">
        <v>2014</v>
      </c>
      <c r="D1226" s="20">
        <f>SUM(E1226:I1226)</f>
        <v>0</v>
      </c>
      <c r="E1226" s="32"/>
      <c r="F1226" s="32"/>
      <c r="G1226" s="32"/>
      <c r="H1226" s="81"/>
      <c r="I1226" s="32"/>
      <c r="J1226" s="100"/>
      <c r="K1226" s="79"/>
      <c r="L1226" s="79"/>
      <c r="M1226" s="79"/>
      <c r="N1226" s="79"/>
      <c r="O1226" s="79"/>
      <c r="P1226" s="79"/>
      <c r="Q1226" s="79"/>
      <c r="R1226" s="79"/>
      <c r="S1226" s="79"/>
      <c r="T1226" s="79"/>
      <c r="U1226" s="79"/>
      <c r="V1226" s="79"/>
      <c r="W1226" s="79"/>
      <c r="X1226" s="79"/>
      <c r="Y1226" s="79"/>
      <c r="Z1226" s="79"/>
      <c r="AA1226" s="79"/>
      <c r="AB1226" s="79"/>
    </row>
    <row r="1227" spans="1:28" s="73" customFormat="1" x14ac:dyDescent="0.25">
      <c r="A1227" s="96"/>
      <c r="B1227" s="119"/>
      <c r="C1227" s="9">
        <v>2015</v>
      </c>
      <c r="D1227" s="20">
        <f>SUM(E1227:I1227)</f>
        <v>0</v>
      </c>
      <c r="E1227" s="32"/>
      <c r="F1227" s="32"/>
      <c r="G1227" s="32"/>
      <c r="H1227" s="81"/>
      <c r="I1227" s="32"/>
      <c r="J1227" s="127"/>
      <c r="K1227" s="79"/>
      <c r="L1227" s="79"/>
      <c r="M1227" s="79"/>
      <c r="N1227" s="79"/>
      <c r="O1227" s="79"/>
      <c r="P1227" s="79"/>
      <c r="Q1227" s="79"/>
      <c r="R1227" s="79"/>
      <c r="S1227" s="79"/>
      <c r="T1227" s="79"/>
      <c r="U1227" s="79"/>
      <c r="V1227" s="79"/>
      <c r="W1227" s="79"/>
      <c r="X1227" s="79"/>
      <c r="Y1227" s="79"/>
      <c r="Z1227" s="79"/>
      <c r="AA1227" s="79"/>
      <c r="AB1227" s="79"/>
    </row>
    <row r="1228" spans="1:28" x14ac:dyDescent="0.25">
      <c r="A1228" s="94" t="s">
        <v>751</v>
      </c>
      <c r="B1228" s="97" t="s">
        <v>970</v>
      </c>
      <c r="C1228" s="5" t="s">
        <v>19</v>
      </c>
      <c r="D1228" s="49">
        <f t="shared" ref="D1228:I1228" si="522">SUM(D1229:D1231)</f>
        <v>2</v>
      </c>
      <c r="E1228" s="49">
        <f t="shared" si="522"/>
        <v>0</v>
      </c>
      <c r="F1228" s="49">
        <f t="shared" si="522"/>
        <v>2</v>
      </c>
      <c r="G1228" s="49">
        <f t="shared" si="522"/>
        <v>0</v>
      </c>
      <c r="H1228" s="49">
        <f t="shared" si="522"/>
        <v>0</v>
      </c>
      <c r="I1228" s="49">
        <f t="shared" si="522"/>
        <v>0</v>
      </c>
      <c r="J1228" s="97" t="s">
        <v>403</v>
      </c>
    </row>
    <row r="1229" spans="1:28" x14ac:dyDescent="0.25">
      <c r="A1229" s="95"/>
      <c r="B1229" s="108"/>
      <c r="C1229" s="16">
        <v>2013</v>
      </c>
      <c r="D1229" s="10">
        <f>SUM(E1229:I1229)</f>
        <v>1</v>
      </c>
      <c r="E1229" s="11"/>
      <c r="F1229" s="11">
        <v>1</v>
      </c>
      <c r="G1229" s="11"/>
      <c r="H1229" s="11"/>
      <c r="I1229" s="11"/>
      <c r="J1229" s="108"/>
    </row>
    <row r="1230" spans="1:28" x14ac:dyDescent="0.25">
      <c r="A1230" s="95"/>
      <c r="B1230" s="108"/>
      <c r="C1230" s="16">
        <v>2014</v>
      </c>
      <c r="D1230" s="10">
        <f>SUM(E1230:I1230)</f>
        <v>1</v>
      </c>
      <c r="E1230" s="11"/>
      <c r="F1230" s="11">
        <v>1</v>
      </c>
      <c r="G1230" s="11"/>
      <c r="H1230" s="11"/>
      <c r="I1230" s="11"/>
      <c r="J1230" s="108"/>
    </row>
    <row r="1231" spans="1:28" ht="37.5" customHeight="1" x14ac:dyDescent="0.25">
      <c r="A1231" s="96"/>
      <c r="B1231" s="119"/>
      <c r="C1231" s="16">
        <v>2015</v>
      </c>
      <c r="D1231" s="10">
        <f>SUM(E1231:I1231)</f>
        <v>0</v>
      </c>
      <c r="E1231" s="11"/>
      <c r="F1231" s="11">
        <v>0</v>
      </c>
      <c r="G1231" s="11"/>
      <c r="H1231" s="11"/>
      <c r="I1231" s="11"/>
      <c r="J1231" s="119"/>
    </row>
    <row r="1232" spans="1:28" x14ac:dyDescent="0.25">
      <c r="A1232" s="94" t="s">
        <v>753</v>
      </c>
      <c r="B1232" s="97" t="s">
        <v>971</v>
      </c>
      <c r="C1232" s="5" t="s">
        <v>19</v>
      </c>
      <c r="D1232" s="49">
        <f>SUM(D1233:D1235)</f>
        <v>1.4</v>
      </c>
      <c r="E1232" s="49">
        <f>SUM(E1233:E1235)</f>
        <v>0</v>
      </c>
      <c r="F1232" s="49">
        <f t="shared" ref="F1232:I1232" si="523">SUM(F1233:F1235)</f>
        <v>1.4</v>
      </c>
      <c r="G1232" s="49">
        <f t="shared" si="523"/>
        <v>0</v>
      </c>
      <c r="H1232" s="49">
        <f t="shared" si="523"/>
        <v>0</v>
      </c>
      <c r="I1232" s="49">
        <f t="shared" si="523"/>
        <v>0</v>
      </c>
      <c r="J1232" s="97" t="s">
        <v>404</v>
      </c>
    </row>
    <row r="1233" spans="1:10" x14ac:dyDescent="0.25">
      <c r="A1233" s="95"/>
      <c r="B1233" s="108"/>
      <c r="C1233" s="16">
        <v>2013</v>
      </c>
      <c r="D1233" s="10">
        <f>SUM(E1233:I1233)</f>
        <v>0.4</v>
      </c>
      <c r="E1233" s="11"/>
      <c r="F1233" s="11">
        <v>0.4</v>
      </c>
      <c r="G1233" s="11"/>
      <c r="H1233" s="11"/>
      <c r="I1233" s="11"/>
      <c r="J1233" s="108"/>
    </row>
    <row r="1234" spans="1:10" x14ac:dyDescent="0.25">
      <c r="A1234" s="95"/>
      <c r="B1234" s="108"/>
      <c r="C1234" s="16">
        <v>2014</v>
      </c>
      <c r="D1234" s="10">
        <f>SUM(E1234:I1234)</f>
        <v>1</v>
      </c>
      <c r="E1234" s="11"/>
      <c r="F1234" s="11">
        <v>1</v>
      </c>
      <c r="G1234" s="11"/>
      <c r="H1234" s="11"/>
      <c r="I1234" s="11"/>
      <c r="J1234" s="108"/>
    </row>
    <row r="1235" spans="1:10" ht="24" customHeight="1" x14ac:dyDescent="0.25">
      <c r="A1235" s="96"/>
      <c r="B1235" s="119"/>
      <c r="C1235" s="16">
        <v>2015</v>
      </c>
      <c r="D1235" s="10">
        <f>SUM(E1235:I1235)</f>
        <v>0</v>
      </c>
      <c r="E1235" s="11"/>
      <c r="F1235" s="11">
        <v>0</v>
      </c>
      <c r="G1235" s="11"/>
      <c r="H1235" s="11"/>
      <c r="I1235" s="11"/>
      <c r="J1235" s="119"/>
    </row>
    <row r="1236" spans="1:10" x14ac:dyDescent="0.25">
      <c r="A1236" s="94" t="s">
        <v>752</v>
      </c>
      <c r="B1236" s="97" t="s">
        <v>794</v>
      </c>
      <c r="C1236" s="68" t="s">
        <v>19</v>
      </c>
      <c r="D1236" s="53">
        <f t="shared" ref="D1236:I1236" si="524">SUM(D1237:D1239)</f>
        <v>1.5</v>
      </c>
      <c r="E1236" s="53">
        <f t="shared" si="524"/>
        <v>0</v>
      </c>
      <c r="F1236" s="53">
        <f t="shared" si="524"/>
        <v>1.5</v>
      </c>
      <c r="G1236" s="53">
        <f t="shared" si="524"/>
        <v>0</v>
      </c>
      <c r="H1236" s="53">
        <f t="shared" si="524"/>
        <v>0</v>
      </c>
      <c r="I1236" s="53">
        <f t="shared" si="524"/>
        <v>0</v>
      </c>
      <c r="J1236" s="97" t="s">
        <v>793</v>
      </c>
    </row>
    <row r="1237" spans="1:10" x14ac:dyDescent="0.25">
      <c r="A1237" s="95"/>
      <c r="B1237" s="108"/>
      <c r="C1237" s="9">
        <v>2013</v>
      </c>
      <c r="D1237" s="24">
        <f>SUM(E1237:I1237)</f>
        <v>1.5</v>
      </c>
      <c r="E1237" s="32"/>
      <c r="F1237" s="32">
        <v>1.5</v>
      </c>
      <c r="G1237" s="32"/>
      <c r="H1237" s="32"/>
      <c r="I1237" s="32"/>
      <c r="J1237" s="108"/>
    </row>
    <row r="1238" spans="1:10" x14ac:dyDescent="0.25">
      <c r="A1238" s="95"/>
      <c r="B1238" s="108"/>
      <c r="C1238" s="9">
        <v>2014</v>
      </c>
      <c r="D1238" s="24">
        <f>SUM(E1238:I1238)</f>
        <v>0</v>
      </c>
      <c r="E1238" s="32"/>
      <c r="F1238" s="32">
        <v>0</v>
      </c>
      <c r="G1238" s="32"/>
      <c r="H1238" s="32"/>
      <c r="I1238" s="32"/>
      <c r="J1238" s="108"/>
    </row>
    <row r="1239" spans="1:10" ht="21.75" customHeight="1" x14ac:dyDescent="0.25">
      <c r="A1239" s="96"/>
      <c r="B1239" s="119"/>
      <c r="C1239" s="9">
        <v>2015</v>
      </c>
      <c r="D1239" s="24">
        <f>SUM(E1239:I1239)</f>
        <v>0</v>
      </c>
      <c r="E1239" s="32"/>
      <c r="F1239" s="32">
        <v>0</v>
      </c>
      <c r="G1239" s="32"/>
      <c r="H1239" s="32"/>
      <c r="I1239" s="32"/>
      <c r="J1239" s="119"/>
    </row>
    <row r="1240" spans="1:10" ht="15.75" customHeight="1" x14ac:dyDescent="0.25">
      <c r="A1240" s="88">
        <v>47</v>
      </c>
      <c r="B1240" s="90" t="s">
        <v>814</v>
      </c>
      <c r="C1240" s="68" t="s">
        <v>19</v>
      </c>
      <c r="D1240" s="54">
        <f>SUM(D1241)</f>
        <v>17.346400000000003</v>
      </c>
      <c r="E1240" s="54">
        <f>SUM(E1241)</f>
        <v>6.8414000000000001</v>
      </c>
      <c r="F1240" s="42">
        <f t="shared" ref="F1240:I1240" si="525">SUM(F1241)</f>
        <v>0</v>
      </c>
      <c r="G1240" s="42">
        <f t="shared" si="525"/>
        <v>0</v>
      </c>
      <c r="H1240" s="42">
        <f t="shared" si="525"/>
        <v>10.505000000000001</v>
      </c>
      <c r="I1240" s="42">
        <f t="shared" si="525"/>
        <v>0</v>
      </c>
      <c r="J1240" s="92"/>
    </row>
    <row r="1241" spans="1:10" ht="59.25" customHeight="1" x14ac:dyDescent="0.25">
      <c r="A1241" s="89"/>
      <c r="B1241" s="91"/>
      <c r="C1241" s="9">
        <v>2014</v>
      </c>
      <c r="D1241" s="24">
        <f>SUM(E1241:I1241)</f>
        <v>17.346400000000003</v>
      </c>
      <c r="E1241" s="78">
        <v>6.8414000000000001</v>
      </c>
      <c r="F1241" s="78">
        <v>0</v>
      </c>
      <c r="G1241" s="78"/>
      <c r="H1241" s="78">
        <v>10.505000000000001</v>
      </c>
      <c r="I1241" s="32"/>
      <c r="J1241" s="93"/>
    </row>
    <row r="1242" spans="1:10" x14ac:dyDescent="0.25">
      <c r="A1242" s="204" t="s">
        <v>989</v>
      </c>
      <c r="B1242" s="206" t="s">
        <v>988</v>
      </c>
      <c r="C1242" s="74" t="s">
        <v>19</v>
      </c>
      <c r="D1242" s="75">
        <f t="shared" ref="D1242:I1242" si="526">SUM(D1243:D1243)</f>
        <v>17.346400000000003</v>
      </c>
      <c r="E1242" s="75">
        <f t="shared" si="526"/>
        <v>6.8414000000000001</v>
      </c>
      <c r="F1242" s="76">
        <f t="shared" si="526"/>
        <v>0</v>
      </c>
      <c r="G1242" s="76">
        <f t="shared" si="526"/>
        <v>0</v>
      </c>
      <c r="H1242" s="77">
        <f t="shared" si="526"/>
        <v>10.505000000000001</v>
      </c>
      <c r="I1242" s="76">
        <f t="shared" si="526"/>
        <v>0</v>
      </c>
      <c r="J1242" s="206"/>
    </row>
    <row r="1243" spans="1:10" ht="55.5" customHeight="1" x14ac:dyDescent="0.25">
      <c r="A1243" s="205"/>
      <c r="B1243" s="206"/>
      <c r="C1243" s="16">
        <v>2014</v>
      </c>
      <c r="D1243" s="10">
        <f>SUM(E1243:I1243)</f>
        <v>17.346400000000003</v>
      </c>
      <c r="E1243" s="13">
        <v>6.8414000000000001</v>
      </c>
      <c r="F1243" s="13">
        <v>0</v>
      </c>
      <c r="G1243" s="13">
        <v>0</v>
      </c>
      <c r="H1243" s="13">
        <v>10.505000000000001</v>
      </c>
      <c r="I1243" s="13">
        <v>0</v>
      </c>
      <c r="J1243" s="206"/>
    </row>
  </sheetData>
  <mergeCells count="1255">
    <mergeCell ref="H1:J1"/>
    <mergeCell ref="A2:J3"/>
    <mergeCell ref="A1242:A1243"/>
    <mergeCell ref="B1242:B1243"/>
    <mergeCell ref="J1242:J1243"/>
    <mergeCell ref="A680:A683"/>
    <mergeCell ref="B680:B683"/>
    <mergeCell ref="A696:A699"/>
    <mergeCell ref="B696:B699"/>
    <mergeCell ref="J680:J683"/>
    <mergeCell ref="J696:J699"/>
    <mergeCell ref="A684:A687"/>
    <mergeCell ref="B684:B687"/>
    <mergeCell ref="J684:J687"/>
    <mergeCell ref="A688:A691"/>
    <mergeCell ref="B688:B691"/>
    <mergeCell ref="J688:J691"/>
    <mergeCell ref="J542:J543"/>
    <mergeCell ref="J550:J551"/>
    <mergeCell ref="B542:B543"/>
    <mergeCell ref="B550:B551"/>
    <mergeCell ref="B544:B545"/>
    <mergeCell ref="B546:B547"/>
    <mergeCell ref="A546:A547"/>
    <mergeCell ref="A548:A549"/>
    <mergeCell ref="B548:B549"/>
    <mergeCell ref="J544:J545"/>
    <mergeCell ref="J546:J547"/>
    <mergeCell ref="J548:J549"/>
    <mergeCell ref="A544:A545"/>
    <mergeCell ref="A672:A675"/>
    <mergeCell ref="B672:B675"/>
    <mergeCell ref="J672:J675"/>
    <mergeCell ref="A676:A679"/>
    <mergeCell ref="B676:B679"/>
    <mergeCell ref="J676:J679"/>
    <mergeCell ref="A664:A667"/>
    <mergeCell ref="A182:A183"/>
    <mergeCell ref="B182:B183"/>
    <mergeCell ref="J182:J183"/>
    <mergeCell ref="A92:A93"/>
    <mergeCell ref="B92:B93"/>
    <mergeCell ref="J92:J93"/>
    <mergeCell ref="A440:A441"/>
    <mergeCell ref="B440:B441"/>
    <mergeCell ref="J440:J441"/>
    <mergeCell ref="A438:A439"/>
    <mergeCell ref="B438:B439"/>
    <mergeCell ref="J438:J439"/>
    <mergeCell ref="A402:A403"/>
    <mergeCell ref="J400:J401"/>
    <mergeCell ref="B400:B401"/>
    <mergeCell ref="A400:A401"/>
    <mergeCell ref="J432:J433"/>
    <mergeCell ref="B432:B433"/>
    <mergeCell ref="A432:A433"/>
    <mergeCell ref="J430:J431"/>
    <mergeCell ref="A434:A435"/>
    <mergeCell ref="B434:B435"/>
    <mergeCell ref="J434:J435"/>
    <mergeCell ref="A436:A437"/>
    <mergeCell ref="B436:B437"/>
    <mergeCell ref="J436:J437"/>
    <mergeCell ref="A668:A671"/>
    <mergeCell ref="B1188:B1191"/>
    <mergeCell ref="J1188:J1191"/>
    <mergeCell ref="A1208:A1211"/>
    <mergeCell ref="B1208:B1211"/>
    <mergeCell ref="J1208:J1211"/>
    <mergeCell ref="A1212:A1215"/>
    <mergeCell ref="B1212:B1215"/>
    <mergeCell ref="A1232:A1235"/>
    <mergeCell ref="B1232:B1235"/>
    <mergeCell ref="J1232:J1235"/>
    <mergeCell ref="A1236:A1239"/>
    <mergeCell ref="B1236:B1239"/>
    <mergeCell ref="J1236:J1239"/>
    <mergeCell ref="A1224:A1227"/>
    <mergeCell ref="B1224:B1227"/>
    <mergeCell ref="J1224:J1227"/>
    <mergeCell ref="A1228:A1231"/>
    <mergeCell ref="B1228:B1231"/>
    <mergeCell ref="J1228:J1231"/>
    <mergeCell ref="A1216:A1219"/>
    <mergeCell ref="B1216:B1219"/>
    <mergeCell ref="J1216:J1219"/>
    <mergeCell ref="A1220:A1223"/>
    <mergeCell ref="B1220:B1223"/>
    <mergeCell ref="J1220:J1223"/>
    <mergeCell ref="A1180:A1183"/>
    <mergeCell ref="B1180:B1183"/>
    <mergeCell ref="J1180:J1183"/>
    <mergeCell ref="A1168:A1171"/>
    <mergeCell ref="B1168:B1171"/>
    <mergeCell ref="J1168:J1171"/>
    <mergeCell ref="A1172:A1175"/>
    <mergeCell ref="B1172:B1175"/>
    <mergeCell ref="J1172:J1175"/>
    <mergeCell ref="A1160:A1163"/>
    <mergeCell ref="B1160:B1163"/>
    <mergeCell ref="J1160:J1163"/>
    <mergeCell ref="A1164:A1167"/>
    <mergeCell ref="B1164:B1167"/>
    <mergeCell ref="J1164:J1167"/>
    <mergeCell ref="J1212:J1215"/>
    <mergeCell ref="A1200:A1203"/>
    <mergeCell ref="B1200:B1203"/>
    <mergeCell ref="J1200:J1203"/>
    <mergeCell ref="A1204:A1207"/>
    <mergeCell ref="B1204:B1207"/>
    <mergeCell ref="J1204:J1207"/>
    <mergeCell ref="A1192:A1195"/>
    <mergeCell ref="B1192:B1195"/>
    <mergeCell ref="J1192:J1195"/>
    <mergeCell ref="A1196:A1199"/>
    <mergeCell ref="B1196:B1199"/>
    <mergeCell ref="J1196:J1199"/>
    <mergeCell ref="A1184:A1187"/>
    <mergeCell ref="B1184:B1187"/>
    <mergeCell ref="J1184:J1187"/>
    <mergeCell ref="A1188:A1191"/>
    <mergeCell ref="A1156:A1159"/>
    <mergeCell ref="B1156:B1159"/>
    <mergeCell ref="J1156:J1159"/>
    <mergeCell ref="A1148:A1151"/>
    <mergeCell ref="B1148:B1151"/>
    <mergeCell ref="J1148:J1151"/>
    <mergeCell ref="A1152:A1155"/>
    <mergeCell ref="B1152:B1155"/>
    <mergeCell ref="J1152:J1155"/>
    <mergeCell ref="A1140:A1143"/>
    <mergeCell ref="B1140:B1143"/>
    <mergeCell ref="J1140:J1143"/>
    <mergeCell ref="A1144:A1147"/>
    <mergeCell ref="B1144:B1147"/>
    <mergeCell ref="J1144:J1147"/>
    <mergeCell ref="A1176:A1179"/>
    <mergeCell ref="B1176:B1179"/>
    <mergeCell ref="J1176:J1179"/>
    <mergeCell ref="A1132:A1135"/>
    <mergeCell ref="B1132:B1135"/>
    <mergeCell ref="J1132:J1135"/>
    <mergeCell ref="A1136:A1139"/>
    <mergeCell ref="B1136:B1139"/>
    <mergeCell ref="J1136:J1139"/>
    <mergeCell ref="A1124:A1127"/>
    <mergeCell ref="B1124:B1127"/>
    <mergeCell ref="J1124:J1127"/>
    <mergeCell ref="A1128:A1131"/>
    <mergeCell ref="B1128:B1131"/>
    <mergeCell ref="J1128:J1131"/>
    <mergeCell ref="A1112:A1115"/>
    <mergeCell ref="B1112:B1115"/>
    <mergeCell ref="J1112:J1115"/>
    <mergeCell ref="A1116:A1119"/>
    <mergeCell ref="B1116:B1119"/>
    <mergeCell ref="A1120:A1123"/>
    <mergeCell ref="B1120:B1123"/>
    <mergeCell ref="J1120:J1123"/>
    <mergeCell ref="A1104:A1107"/>
    <mergeCell ref="B1104:B1107"/>
    <mergeCell ref="J1104:J1107"/>
    <mergeCell ref="A1108:A1111"/>
    <mergeCell ref="B1108:B1111"/>
    <mergeCell ref="J1108:J1111"/>
    <mergeCell ref="A1092:A1095"/>
    <mergeCell ref="B1092:B1095"/>
    <mergeCell ref="A1096:A1099"/>
    <mergeCell ref="B1096:B1099"/>
    <mergeCell ref="J1096:J1099"/>
    <mergeCell ref="A1100:A1103"/>
    <mergeCell ref="B1100:B1103"/>
    <mergeCell ref="J1100:J1103"/>
    <mergeCell ref="A1084:A1087"/>
    <mergeCell ref="B1084:B1087"/>
    <mergeCell ref="J1084:J1087"/>
    <mergeCell ref="A1088:A1091"/>
    <mergeCell ref="B1088:B1091"/>
    <mergeCell ref="J1088:J1091"/>
    <mergeCell ref="A1076:A1079"/>
    <mergeCell ref="B1076:B1079"/>
    <mergeCell ref="J1076:J1079"/>
    <mergeCell ref="A1080:A1083"/>
    <mergeCell ref="B1080:B1083"/>
    <mergeCell ref="J1080:J1083"/>
    <mergeCell ref="A1068:A1071"/>
    <mergeCell ref="B1068:B1071"/>
    <mergeCell ref="J1068:J1071"/>
    <mergeCell ref="A1072:A1075"/>
    <mergeCell ref="B1072:B1075"/>
    <mergeCell ref="J1072:J1075"/>
    <mergeCell ref="A1060:A1063"/>
    <mergeCell ref="B1060:B1063"/>
    <mergeCell ref="J1060:J1063"/>
    <mergeCell ref="A1064:A1067"/>
    <mergeCell ref="B1064:B1067"/>
    <mergeCell ref="J1064:J1067"/>
    <mergeCell ref="A1052:A1055"/>
    <mergeCell ref="B1052:B1055"/>
    <mergeCell ref="J1052:J1055"/>
    <mergeCell ref="A1056:A1059"/>
    <mergeCell ref="B1056:B1059"/>
    <mergeCell ref="J1056:J1059"/>
    <mergeCell ref="A1044:A1047"/>
    <mergeCell ref="B1044:B1047"/>
    <mergeCell ref="J1044:J1047"/>
    <mergeCell ref="A1048:A1051"/>
    <mergeCell ref="B1048:B1051"/>
    <mergeCell ref="J1048:J1051"/>
    <mergeCell ref="A1036:A1039"/>
    <mergeCell ref="B1036:B1039"/>
    <mergeCell ref="J1036:J1039"/>
    <mergeCell ref="A1040:A1043"/>
    <mergeCell ref="B1040:B1043"/>
    <mergeCell ref="J1040:J1043"/>
    <mergeCell ref="A1028:A1031"/>
    <mergeCell ref="B1028:B1031"/>
    <mergeCell ref="J1028:J1031"/>
    <mergeCell ref="A1032:A1035"/>
    <mergeCell ref="B1032:B1035"/>
    <mergeCell ref="J1032:J1035"/>
    <mergeCell ref="A1020:A1023"/>
    <mergeCell ref="B1020:B1023"/>
    <mergeCell ref="J1020:J1023"/>
    <mergeCell ref="A1024:A1027"/>
    <mergeCell ref="B1024:B1027"/>
    <mergeCell ref="J1024:J1027"/>
    <mergeCell ref="A1012:A1015"/>
    <mergeCell ref="B1012:B1015"/>
    <mergeCell ref="J1012:J1015"/>
    <mergeCell ref="A1016:A1019"/>
    <mergeCell ref="B1016:B1019"/>
    <mergeCell ref="J1016:J1019"/>
    <mergeCell ref="A1004:A1007"/>
    <mergeCell ref="B1004:B1007"/>
    <mergeCell ref="J1004:J1007"/>
    <mergeCell ref="A1008:A1011"/>
    <mergeCell ref="B1008:B1011"/>
    <mergeCell ref="J1008:J1011"/>
    <mergeCell ref="A996:A999"/>
    <mergeCell ref="B996:B999"/>
    <mergeCell ref="J996:J999"/>
    <mergeCell ref="A1000:A1003"/>
    <mergeCell ref="B1000:B1003"/>
    <mergeCell ref="J1000:J1003"/>
    <mergeCell ref="A988:A991"/>
    <mergeCell ref="B988:B991"/>
    <mergeCell ref="J988:J991"/>
    <mergeCell ref="A992:A995"/>
    <mergeCell ref="B992:B995"/>
    <mergeCell ref="J992:J995"/>
    <mergeCell ref="A980:A983"/>
    <mergeCell ref="B980:B983"/>
    <mergeCell ref="J980:J983"/>
    <mergeCell ref="A984:A987"/>
    <mergeCell ref="B984:B987"/>
    <mergeCell ref="J984:J987"/>
    <mergeCell ref="A972:A975"/>
    <mergeCell ref="B972:B975"/>
    <mergeCell ref="J972:J975"/>
    <mergeCell ref="A976:A979"/>
    <mergeCell ref="B976:B979"/>
    <mergeCell ref="J976:J979"/>
    <mergeCell ref="A964:A967"/>
    <mergeCell ref="B964:B967"/>
    <mergeCell ref="J964:J967"/>
    <mergeCell ref="A968:A971"/>
    <mergeCell ref="B968:B971"/>
    <mergeCell ref="J968:J971"/>
    <mergeCell ref="A956:A959"/>
    <mergeCell ref="B956:B959"/>
    <mergeCell ref="J956:J959"/>
    <mergeCell ref="A960:A963"/>
    <mergeCell ref="B960:B963"/>
    <mergeCell ref="J960:J963"/>
    <mergeCell ref="A948:A951"/>
    <mergeCell ref="B948:B951"/>
    <mergeCell ref="J948:J951"/>
    <mergeCell ref="A952:A955"/>
    <mergeCell ref="B952:B955"/>
    <mergeCell ref="J952:J955"/>
    <mergeCell ref="A940:A943"/>
    <mergeCell ref="B940:B943"/>
    <mergeCell ref="J940:J943"/>
    <mergeCell ref="A944:A947"/>
    <mergeCell ref="B944:B947"/>
    <mergeCell ref="J944:J947"/>
    <mergeCell ref="A932:A935"/>
    <mergeCell ref="B932:B935"/>
    <mergeCell ref="J932:J935"/>
    <mergeCell ref="A936:A939"/>
    <mergeCell ref="B936:B939"/>
    <mergeCell ref="J936:J939"/>
    <mergeCell ref="A924:A927"/>
    <mergeCell ref="B924:B927"/>
    <mergeCell ref="J924:J927"/>
    <mergeCell ref="A928:A931"/>
    <mergeCell ref="B928:B931"/>
    <mergeCell ref="J928:J931"/>
    <mergeCell ref="A916:A919"/>
    <mergeCell ref="B916:B919"/>
    <mergeCell ref="J916:J919"/>
    <mergeCell ref="A920:A923"/>
    <mergeCell ref="B920:B923"/>
    <mergeCell ref="J920:J923"/>
    <mergeCell ref="A908:A911"/>
    <mergeCell ref="B908:B911"/>
    <mergeCell ref="J908:J911"/>
    <mergeCell ref="A912:A915"/>
    <mergeCell ref="B912:B915"/>
    <mergeCell ref="J912:J915"/>
    <mergeCell ref="A900:A903"/>
    <mergeCell ref="B900:B903"/>
    <mergeCell ref="J900:J903"/>
    <mergeCell ref="A904:A907"/>
    <mergeCell ref="B904:B907"/>
    <mergeCell ref="J904:J907"/>
    <mergeCell ref="A892:A895"/>
    <mergeCell ref="B892:B895"/>
    <mergeCell ref="J892:J895"/>
    <mergeCell ref="A896:A899"/>
    <mergeCell ref="B896:B899"/>
    <mergeCell ref="J896:J899"/>
    <mergeCell ref="A884:A887"/>
    <mergeCell ref="B884:B887"/>
    <mergeCell ref="J884:J887"/>
    <mergeCell ref="A888:A891"/>
    <mergeCell ref="B888:B891"/>
    <mergeCell ref="J888:J891"/>
    <mergeCell ref="A876:A879"/>
    <mergeCell ref="B876:B879"/>
    <mergeCell ref="J876:J879"/>
    <mergeCell ref="A880:A883"/>
    <mergeCell ref="B880:B883"/>
    <mergeCell ref="J880:J883"/>
    <mergeCell ref="A868:A871"/>
    <mergeCell ref="B868:B871"/>
    <mergeCell ref="J868:J871"/>
    <mergeCell ref="A872:A875"/>
    <mergeCell ref="B872:B875"/>
    <mergeCell ref="J872:J875"/>
    <mergeCell ref="A860:A863"/>
    <mergeCell ref="B860:B863"/>
    <mergeCell ref="J860:J863"/>
    <mergeCell ref="A864:A867"/>
    <mergeCell ref="B864:B867"/>
    <mergeCell ref="J864:J867"/>
    <mergeCell ref="A852:A855"/>
    <mergeCell ref="B852:B855"/>
    <mergeCell ref="J852:J855"/>
    <mergeCell ref="A856:A859"/>
    <mergeCell ref="B856:B859"/>
    <mergeCell ref="J856:J859"/>
    <mergeCell ref="A844:A847"/>
    <mergeCell ref="B844:B847"/>
    <mergeCell ref="J844:J847"/>
    <mergeCell ref="A848:A851"/>
    <mergeCell ref="B848:B851"/>
    <mergeCell ref="J848:J851"/>
    <mergeCell ref="A836:A839"/>
    <mergeCell ref="B836:B839"/>
    <mergeCell ref="J836:J839"/>
    <mergeCell ref="A840:A843"/>
    <mergeCell ref="B840:B843"/>
    <mergeCell ref="J840:J843"/>
    <mergeCell ref="A828:A831"/>
    <mergeCell ref="B828:B831"/>
    <mergeCell ref="J828:J831"/>
    <mergeCell ref="A832:A835"/>
    <mergeCell ref="B832:B835"/>
    <mergeCell ref="J832:J835"/>
    <mergeCell ref="A820:A823"/>
    <mergeCell ref="B820:B823"/>
    <mergeCell ref="J820:J823"/>
    <mergeCell ref="A824:A827"/>
    <mergeCell ref="B824:B827"/>
    <mergeCell ref="J824:J827"/>
    <mergeCell ref="A812:A815"/>
    <mergeCell ref="B812:B815"/>
    <mergeCell ref="J812:J815"/>
    <mergeCell ref="A816:A819"/>
    <mergeCell ref="B816:B819"/>
    <mergeCell ref="J816:J819"/>
    <mergeCell ref="A804:A807"/>
    <mergeCell ref="B804:B807"/>
    <mergeCell ref="J804:J807"/>
    <mergeCell ref="A808:A811"/>
    <mergeCell ref="B808:B811"/>
    <mergeCell ref="J808:J811"/>
    <mergeCell ref="A796:A799"/>
    <mergeCell ref="B796:B799"/>
    <mergeCell ref="J796:J799"/>
    <mergeCell ref="A800:A803"/>
    <mergeCell ref="B800:B803"/>
    <mergeCell ref="J800:J803"/>
    <mergeCell ref="A788:A791"/>
    <mergeCell ref="B788:B791"/>
    <mergeCell ref="J788:J791"/>
    <mergeCell ref="A792:A795"/>
    <mergeCell ref="B792:B795"/>
    <mergeCell ref="J792:J795"/>
    <mergeCell ref="A780:A783"/>
    <mergeCell ref="B780:B783"/>
    <mergeCell ref="J780:J783"/>
    <mergeCell ref="A784:A787"/>
    <mergeCell ref="B784:B787"/>
    <mergeCell ref="J784:J787"/>
    <mergeCell ref="A772:A775"/>
    <mergeCell ref="B772:B775"/>
    <mergeCell ref="J772:J775"/>
    <mergeCell ref="A776:A779"/>
    <mergeCell ref="B776:B779"/>
    <mergeCell ref="J776:J779"/>
    <mergeCell ref="A764:A767"/>
    <mergeCell ref="B764:B767"/>
    <mergeCell ref="J764:J767"/>
    <mergeCell ref="A768:A771"/>
    <mergeCell ref="B768:B771"/>
    <mergeCell ref="J768:J771"/>
    <mergeCell ref="A756:A759"/>
    <mergeCell ref="B756:B759"/>
    <mergeCell ref="J756:J759"/>
    <mergeCell ref="A760:A763"/>
    <mergeCell ref="B760:B763"/>
    <mergeCell ref="J760:J763"/>
    <mergeCell ref="A748:A751"/>
    <mergeCell ref="B748:B751"/>
    <mergeCell ref="J748:J751"/>
    <mergeCell ref="A752:A755"/>
    <mergeCell ref="B752:B755"/>
    <mergeCell ref="J752:J755"/>
    <mergeCell ref="A740:A743"/>
    <mergeCell ref="B740:B743"/>
    <mergeCell ref="J740:J743"/>
    <mergeCell ref="A744:A747"/>
    <mergeCell ref="B744:B747"/>
    <mergeCell ref="J744:J747"/>
    <mergeCell ref="A732:A735"/>
    <mergeCell ref="B732:B735"/>
    <mergeCell ref="J732:J735"/>
    <mergeCell ref="A736:A739"/>
    <mergeCell ref="B736:B739"/>
    <mergeCell ref="J736:J739"/>
    <mergeCell ref="A724:A727"/>
    <mergeCell ref="B724:B727"/>
    <mergeCell ref="J724:J727"/>
    <mergeCell ref="A728:A731"/>
    <mergeCell ref="B728:B731"/>
    <mergeCell ref="J728:J731"/>
    <mergeCell ref="A716:A719"/>
    <mergeCell ref="B716:B719"/>
    <mergeCell ref="J716:J719"/>
    <mergeCell ref="A720:A723"/>
    <mergeCell ref="B720:B723"/>
    <mergeCell ref="J720:J723"/>
    <mergeCell ref="A708:A711"/>
    <mergeCell ref="B708:B711"/>
    <mergeCell ref="J708:J711"/>
    <mergeCell ref="A712:A715"/>
    <mergeCell ref="B712:B715"/>
    <mergeCell ref="J712:J715"/>
    <mergeCell ref="A700:A703"/>
    <mergeCell ref="B700:B703"/>
    <mergeCell ref="J700:J703"/>
    <mergeCell ref="A704:A707"/>
    <mergeCell ref="B704:B707"/>
    <mergeCell ref="J704:J707"/>
    <mergeCell ref="B668:B671"/>
    <mergeCell ref="J668:J671"/>
    <mergeCell ref="A656:A659"/>
    <mergeCell ref="B656:B659"/>
    <mergeCell ref="J656:J659"/>
    <mergeCell ref="A660:A663"/>
    <mergeCell ref="B660:B663"/>
    <mergeCell ref="J660:J663"/>
    <mergeCell ref="A632:A635"/>
    <mergeCell ref="B632:B635"/>
    <mergeCell ref="J632:J635"/>
    <mergeCell ref="A620:A623"/>
    <mergeCell ref="B620:B623"/>
    <mergeCell ref="J620:J623"/>
    <mergeCell ref="A624:A627"/>
    <mergeCell ref="B624:B627"/>
    <mergeCell ref="J624:J627"/>
    <mergeCell ref="A652:A655"/>
    <mergeCell ref="B652:B655"/>
    <mergeCell ref="J652:J655"/>
    <mergeCell ref="A644:A647"/>
    <mergeCell ref="B644:B647"/>
    <mergeCell ref="J644:J647"/>
    <mergeCell ref="A648:A651"/>
    <mergeCell ref="B648:B651"/>
    <mergeCell ref="J648:J651"/>
    <mergeCell ref="A636:A639"/>
    <mergeCell ref="B636:B639"/>
    <mergeCell ref="J636:J639"/>
    <mergeCell ref="A640:A643"/>
    <mergeCell ref="B640:B643"/>
    <mergeCell ref="J640:J643"/>
    <mergeCell ref="B664:B667"/>
    <mergeCell ref="J664:J667"/>
    <mergeCell ref="A604:A607"/>
    <mergeCell ref="B604:B607"/>
    <mergeCell ref="J604:J607"/>
    <mergeCell ref="A608:A611"/>
    <mergeCell ref="B608:B611"/>
    <mergeCell ref="J608:J611"/>
    <mergeCell ref="A596:A599"/>
    <mergeCell ref="B596:B599"/>
    <mergeCell ref="J596:J599"/>
    <mergeCell ref="A600:A603"/>
    <mergeCell ref="B600:B603"/>
    <mergeCell ref="J600:J603"/>
    <mergeCell ref="A592:A595"/>
    <mergeCell ref="B592:B595"/>
    <mergeCell ref="J592:J595"/>
    <mergeCell ref="A628:A631"/>
    <mergeCell ref="B628:B631"/>
    <mergeCell ref="J628:J631"/>
    <mergeCell ref="A612:A615"/>
    <mergeCell ref="B612:B615"/>
    <mergeCell ref="J612:J615"/>
    <mergeCell ref="A616:A619"/>
    <mergeCell ref="B616:B619"/>
    <mergeCell ref="J616:J619"/>
    <mergeCell ref="A572:A575"/>
    <mergeCell ref="B572:B575"/>
    <mergeCell ref="J572:J575"/>
    <mergeCell ref="A576:A579"/>
    <mergeCell ref="B576:B579"/>
    <mergeCell ref="J576:J579"/>
    <mergeCell ref="A564:A567"/>
    <mergeCell ref="B564:B567"/>
    <mergeCell ref="J564:J567"/>
    <mergeCell ref="A568:A571"/>
    <mergeCell ref="B568:B571"/>
    <mergeCell ref="J568:J571"/>
    <mergeCell ref="A560:A563"/>
    <mergeCell ref="B560:B563"/>
    <mergeCell ref="J560:J563"/>
    <mergeCell ref="A588:A591"/>
    <mergeCell ref="B588:B591"/>
    <mergeCell ref="J588:J591"/>
    <mergeCell ref="A580:A583"/>
    <mergeCell ref="B580:B583"/>
    <mergeCell ref="J580:J583"/>
    <mergeCell ref="A584:A587"/>
    <mergeCell ref="B584:B587"/>
    <mergeCell ref="J584:J587"/>
    <mergeCell ref="A552:A555"/>
    <mergeCell ref="B552:B555"/>
    <mergeCell ref="J552:J555"/>
    <mergeCell ref="A556:A559"/>
    <mergeCell ref="B556:B559"/>
    <mergeCell ref="J556:J559"/>
    <mergeCell ref="A530:A531"/>
    <mergeCell ref="B530:B531"/>
    <mergeCell ref="J530:J531"/>
    <mergeCell ref="A532:A533"/>
    <mergeCell ref="B532:B533"/>
    <mergeCell ref="J532:J533"/>
    <mergeCell ref="A526:A527"/>
    <mergeCell ref="B526:B527"/>
    <mergeCell ref="J526:J527"/>
    <mergeCell ref="A528:A529"/>
    <mergeCell ref="B528:B529"/>
    <mergeCell ref="J528:J529"/>
    <mergeCell ref="A534:A535"/>
    <mergeCell ref="B534:B535"/>
    <mergeCell ref="J534:J535"/>
    <mergeCell ref="A536:A537"/>
    <mergeCell ref="B536:B537"/>
    <mergeCell ref="J536:J537"/>
    <mergeCell ref="A538:A539"/>
    <mergeCell ref="B538:B539"/>
    <mergeCell ref="J538:J539"/>
    <mergeCell ref="A540:A541"/>
    <mergeCell ref="B540:B541"/>
    <mergeCell ref="J540:J541"/>
    <mergeCell ref="A550:A551"/>
    <mergeCell ref="A542:A543"/>
    <mergeCell ref="A510:A511"/>
    <mergeCell ref="B510:B511"/>
    <mergeCell ref="J510:J511"/>
    <mergeCell ref="A512:A513"/>
    <mergeCell ref="B512:B513"/>
    <mergeCell ref="J512:J513"/>
    <mergeCell ref="A508:A509"/>
    <mergeCell ref="B508:B509"/>
    <mergeCell ref="A522:A523"/>
    <mergeCell ref="B522:B523"/>
    <mergeCell ref="J522:J523"/>
    <mergeCell ref="A524:A525"/>
    <mergeCell ref="B524:B525"/>
    <mergeCell ref="J524:J525"/>
    <mergeCell ref="A518:A519"/>
    <mergeCell ref="B518:B519"/>
    <mergeCell ref="J518:J519"/>
    <mergeCell ref="A520:A521"/>
    <mergeCell ref="B520:B521"/>
    <mergeCell ref="J520:J521"/>
    <mergeCell ref="A514:A515"/>
    <mergeCell ref="B514:B515"/>
    <mergeCell ref="J514:J515"/>
    <mergeCell ref="A516:A517"/>
    <mergeCell ref="B516:B517"/>
    <mergeCell ref="J516:J517"/>
    <mergeCell ref="A504:A505"/>
    <mergeCell ref="B504:B505"/>
    <mergeCell ref="J504:J505"/>
    <mergeCell ref="A506:A507"/>
    <mergeCell ref="B506:B507"/>
    <mergeCell ref="J506:J507"/>
    <mergeCell ref="A500:A501"/>
    <mergeCell ref="B500:B501"/>
    <mergeCell ref="J500:J501"/>
    <mergeCell ref="A502:A503"/>
    <mergeCell ref="B502:B503"/>
    <mergeCell ref="J502:J503"/>
    <mergeCell ref="A496:A497"/>
    <mergeCell ref="B496:B497"/>
    <mergeCell ref="J496:J497"/>
    <mergeCell ref="A498:A499"/>
    <mergeCell ref="B498:B499"/>
    <mergeCell ref="J498:J499"/>
    <mergeCell ref="A486:A487"/>
    <mergeCell ref="B486:B487"/>
    <mergeCell ref="J486:J487"/>
    <mergeCell ref="A488:A489"/>
    <mergeCell ref="B488:B489"/>
    <mergeCell ref="J488:J489"/>
    <mergeCell ref="A482:A483"/>
    <mergeCell ref="B482:B483"/>
    <mergeCell ref="J482:J483"/>
    <mergeCell ref="A484:A485"/>
    <mergeCell ref="B484:B485"/>
    <mergeCell ref="J484:J485"/>
    <mergeCell ref="A480:A481"/>
    <mergeCell ref="B480:B481"/>
    <mergeCell ref="J480:J481"/>
    <mergeCell ref="A494:A495"/>
    <mergeCell ref="B494:B495"/>
    <mergeCell ref="J494:J495"/>
    <mergeCell ref="A490:A491"/>
    <mergeCell ref="B490:B491"/>
    <mergeCell ref="J490:J491"/>
    <mergeCell ref="A492:A493"/>
    <mergeCell ref="B492:B493"/>
    <mergeCell ref="J492:J493"/>
    <mergeCell ref="A468:A469"/>
    <mergeCell ref="B468:B469"/>
    <mergeCell ref="J468:J469"/>
    <mergeCell ref="A470:A471"/>
    <mergeCell ref="B470:B471"/>
    <mergeCell ref="J470:J471"/>
    <mergeCell ref="A464:A465"/>
    <mergeCell ref="B464:B465"/>
    <mergeCell ref="J464:J465"/>
    <mergeCell ref="A466:A467"/>
    <mergeCell ref="B466:B467"/>
    <mergeCell ref="J466:J467"/>
    <mergeCell ref="A476:A477"/>
    <mergeCell ref="B476:B477"/>
    <mergeCell ref="J476:J477"/>
    <mergeCell ref="A478:A479"/>
    <mergeCell ref="B478:B479"/>
    <mergeCell ref="J478:J479"/>
    <mergeCell ref="A472:A473"/>
    <mergeCell ref="B472:B473"/>
    <mergeCell ref="J472:J473"/>
    <mergeCell ref="A474:A475"/>
    <mergeCell ref="B474:B475"/>
    <mergeCell ref="J474:J475"/>
    <mergeCell ref="A462:A463"/>
    <mergeCell ref="B462:B463"/>
    <mergeCell ref="J462:J463"/>
    <mergeCell ref="A456:A457"/>
    <mergeCell ref="B456:B457"/>
    <mergeCell ref="J456:J457"/>
    <mergeCell ref="A452:A453"/>
    <mergeCell ref="B452:B453"/>
    <mergeCell ref="J452:J453"/>
    <mergeCell ref="A454:A455"/>
    <mergeCell ref="B454:B455"/>
    <mergeCell ref="J454:J455"/>
    <mergeCell ref="J460:J461"/>
    <mergeCell ref="B460:B461"/>
    <mergeCell ref="A460:A461"/>
    <mergeCell ref="A458:A459"/>
    <mergeCell ref="B458:B459"/>
    <mergeCell ref="J458:J459"/>
    <mergeCell ref="A450:A451"/>
    <mergeCell ref="B450:B451"/>
    <mergeCell ref="J450:J451"/>
    <mergeCell ref="A442:A443"/>
    <mergeCell ref="B442:B443"/>
    <mergeCell ref="J442:J443"/>
    <mergeCell ref="A444:A445"/>
    <mergeCell ref="B444:B445"/>
    <mergeCell ref="J444:J445"/>
    <mergeCell ref="A446:A447"/>
    <mergeCell ref="B446:B447"/>
    <mergeCell ref="J446:J447"/>
    <mergeCell ref="B430:B431"/>
    <mergeCell ref="A430:A431"/>
    <mergeCell ref="A428:A429"/>
    <mergeCell ref="B428:B429"/>
    <mergeCell ref="J428:J429"/>
    <mergeCell ref="A448:A449"/>
    <mergeCell ref="B448:B449"/>
    <mergeCell ref="J448:J449"/>
    <mergeCell ref="B412:B413"/>
    <mergeCell ref="J412:J413"/>
    <mergeCell ref="J392:J393"/>
    <mergeCell ref="A384:A387"/>
    <mergeCell ref="B384:B387"/>
    <mergeCell ref="J384:J387"/>
    <mergeCell ref="A388:A391"/>
    <mergeCell ref="B388:B391"/>
    <mergeCell ref="J388:J391"/>
    <mergeCell ref="J402:J403"/>
    <mergeCell ref="B402:B403"/>
    <mergeCell ref="A392:A393"/>
    <mergeCell ref="B392:B393"/>
    <mergeCell ref="A408:A409"/>
    <mergeCell ref="J408:J409"/>
    <mergeCell ref="A426:A427"/>
    <mergeCell ref="B426:B427"/>
    <mergeCell ref="J426:J427"/>
    <mergeCell ref="A394:A395"/>
    <mergeCell ref="B394:B395"/>
    <mergeCell ref="J394:J395"/>
    <mergeCell ref="A396:A397"/>
    <mergeCell ref="B396:B397"/>
    <mergeCell ref="J396:J397"/>
    <mergeCell ref="A422:A423"/>
    <mergeCell ref="B422:B423"/>
    <mergeCell ref="A380:A383"/>
    <mergeCell ref="B380:B383"/>
    <mergeCell ref="J380:J383"/>
    <mergeCell ref="A424:A425"/>
    <mergeCell ref="B424:B425"/>
    <mergeCell ref="J424:J425"/>
    <mergeCell ref="A418:A419"/>
    <mergeCell ref="B418:B419"/>
    <mergeCell ref="J418:J419"/>
    <mergeCell ref="A420:A421"/>
    <mergeCell ref="B420:B421"/>
    <mergeCell ref="B410:B411"/>
    <mergeCell ref="A410:A411"/>
    <mergeCell ref="J410:J411"/>
    <mergeCell ref="J406:J407"/>
    <mergeCell ref="B406:B407"/>
    <mergeCell ref="A406:A407"/>
    <mergeCell ref="J404:J405"/>
    <mergeCell ref="B404:B405"/>
    <mergeCell ref="A404:A405"/>
    <mergeCell ref="J398:J399"/>
    <mergeCell ref="B398:B399"/>
    <mergeCell ref="A398:A399"/>
    <mergeCell ref="J422:J423"/>
    <mergeCell ref="B408:B409"/>
    <mergeCell ref="J420:J421"/>
    <mergeCell ref="B414:B415"/>
    <mergeCell ref="A414:A415"/>
    <mergeCell ref="J414:J415"/>
    <mergeCell ref="A416:A417"/>
    <mergeCell ref="B416:B417"/>
    <mergeCell ref="A412:A413"/>
    <mergeCell ref="A352:A355"/>
    <mergeCell ref="B352:B355"/>
    <mergeCell ref="J352:J355"/>
    <mergeCell ref="A372:A375"/>
    <mergeCell ref="B372:B375"/>
    <mergeCell ref="J372:J375"/>
    <mergeCell ref="A376:A379"/>
    <mergeCell ref="B376:B379"/>
    <mergeCell ref="J376:J379"/>
    <mergeCell ref="A364:A367"/>
    <mergeCell ref="B364:B367"/>
    <mergeCell ref="J364:J367"/>
    <mergeCell ref="A368:A371"/>
    <mergeCell ref="B368:B371"/>
    <mergeCell ref="J368:J371"/>
    <mergeCell ref="A356:A359"/>
    <mergeCell ref="B356:B359"/>
    <mergeCell ref="J356:J359"/>
    <mergeCell ref="A360:A363"/>
    <mergeCell ref="B360:B363"/>
    <mergeCell ref="J360:J363"/>
    <mergeCell ref="A340:A343"/>
    <mergeCell ref="B340:B343"/>
    <mergeCell ref="J340:J343"/>
    <mergeCell ref="A344:A347"/>
    <mergeCell ref="B344:B347"/>
    <mergeCell ref="J344:J347"/>
    <mergeCell ref="A336:A339"/>
    <mergeCell ref="B336:B339"/>
    <mergeCell ref="J336:J339"/>
    <mergeCell ref="A328:A331"/>
    <mergeCell ref="B328:B331"/>
    <mergeCell ref="J328:J331"/>
    <mergeCell ref="A332:A335"/>
    <mergeCell ref="B332:B335"/>
    <mergeCell ref="J332:J335"/>
    <mergeCell ref="A348:A351"/>
    <mergeCell ref="B348:B351"/>
    <mergeCell ref="J348:J351"/>
    <mergeCell ref="A320:A323"/>
    <mergeCell ref="B320:B323"/>
    <mergeCell ref="J320:J323"/>
    <mergeCell ref="A324:A327"/>
    <mergeCell ref="B324:B327"/>
    <mergeCell ref="J324:J327"/>
    <mergeCell ref="B276:B279"/>
    <mergeCell ref="J276:J279"/>
    <mergeCell ref="A280:A283"/>
    <mergeCell ref="B280:B283"/>
    <mergeCell ref="J280:J283"/>
    <mergeCell ref="A316:A319"/>
    <mergeCell ref="B316:B319"/>
    <mergeCell ref="J316:J319"/>
    <mergeCell ref="A308:A311"/>
    <mergeCell ref="B308:B311"/>
    <mergeCell ref="J308:J311"/>
    <mergeCell ref="A312:A315"/>
    <mergeCell ref="B312:B315"/>
    <mergeCell ref="J312:J315"/>
    <mergeCell ref="A300:A303"/>
    <mergeCell ref="B300:B303"/>
    <mergeCell ref="J300:J303"/>
    <mergeCell ref="A304:A307"/>
    <mergeCell ref="B304:B307"/>
    <mergeCell ref="J304:J307"/>
    <mergeCell ref="J284:J287"/>
    <mergeCell ref="A288:A291"/>
    <mergeCell ref="B288:B291"/>
    <mergeCell ref="J288:J291"/>
    <mergeCell ref="A276:A279"/>
    <mergeCell ref="J292:J295"/>
    <mergeCell ref="A296:A299"/>
    <mergeCell ref="B296:B299"/>
    <mergeCell ref="J296:J299"/>
    <mergeCell ref="A252:A253"/>
    <mergeCell ref="B252:B253"/>
    <mergeCell ref="J252:J253"/>
    <mergeCell ref="A272:A275"/>
    <mergeCell ref="B272:B275"/>
    <mergeCell ref="J272:J275"/>
    <mergeCell ref="A260:A261"/>
    <mergeCell ref="B260:B261"/>
    <mergeCell ref="J260:J261"/>
    <mergeCell ref="A262:A263"/>
    <mergeCell ref="B262:B263"/>
    <mergeCell ref="A266:A267"/>
    <mergeCell ref="B266:B267"/>
    <mergeCell ref="J266:J267"/>
    <mergeCell ref="J268:J269"/>
    <mergeCell ref="A264:A265"/>
    <mergeCell ref="B264:B265"/>
    <mergeCell ref="J264:J265"/>
    <mergeCell ref="A292:A295"/>
    <mergeCell ref="B292:B295"/>
    <mergeCell ref="B270:B271"/>
    <mergeCell ref="A270:A271"/>
    <mergeCell ref="J270:J271"/>
    <mergeCell ref="A248:A249"/>
    <mergeCell ref="B248:B249"/>
    <mergeCell ref="J248:J249"/>
    <mergeCell ref="A250:A251"/>
    <mergeCell ref="B250:B251"/>
    <mergeCell ref="J250:J251"/>
    <mergeCell ref="A244:A245"/>
    <mergeCell ref="B244:B245"/>
    <mergeCell ref="J244:J245"/>
    <mergeCell ref="A246:A247"/>
    <mergeCell ref="B246:B247"/>
    <mergeCell ref="J246:J247"/>
    <mergeCell ref="A256:A257"/>
    <mergeCell ref="B256:B257"/>
    <mergeCell ref="J256:J257"/>
    <mergeCell ref="A258:A259"/>
    <mergeCell ref="B258:B259"/>
    <mergeCell ref="J258:J259"/>
    <mergeCell ref="A254:A255"/>
    <mergeCell ref="B254:B255"/>
    <mergeCell ref="A240:A241"/>
    <mergeCell ref="B240:B241"/>
    <mergeCell ref="J240:J241"/>
    <mergeCell ref="A242:A243"/>
    <mergeCell ref="B242:B243"/>
    <mergeCell ref="J242:J243"/>
    <mergeCell ref="A236:A237"/>
    <mergeCell ref="B236:B237"/>
    <mergeCell ref="J236:J237"/>
    <mergeCell ref="A238:A239"/>
    <mergeCell ref="B238:B239"/>
    <mergeCell ref="J238:J239"/>
    <mergeCell ref="A232:A233"/>
    <mergeCell ref="B232:B233"/>
    <mergeCell ref="J232:J233"/>
    <mergeCell ref="A234:A235"/>
    <mergeCell ref="B234:B235"/>
    <mergeCell ref="J234:J235"/>
    <mergeCell ref="A228:A229"/>
    <mergeCell ref="B228:B229"/>
    <mergeCell ref="J228:J229"/>
    <mergeCell ref="A230:A231"/>
    <mergeCell ref="B230:B231"/>
    <mergeCell ref="J230:J231"/>
    <mergeCell ref="A224:A225"/>
    <mergeCell ref="B224:B225"/>
    <mergeCell ref="J224:J225"/>
    <mergeCell ref="A226:A227"/>
    <mergeCell ref="B226:B227"/>
    <mergeCell ref="J226:J227"/>
    <mergeCell ref="A210:A211"/>
    <mergeCell ref="B210:B211"/>
    <mergeCell ref="J210:J211"/>
    <mergeCell ref="A222:A223"/>
    <mergeCell ref="B222:B223"/>
    <mergeCell ref="J222:J223"/>
    <mergeCell ref="A216:A217"/>
    <mergeCell ref="J216:J217"/>
    <mergeCell ref="B216:B217"/>
    <mergeCell ref="A212:A213"/>
    <mergeCell ref="B212:B213"/>
    <mergeCell ref="J212:J213"/>
    <mergeCell ref="B214:B215"/>
    <mergeCell ref="A214:A215"/>
    <mergeCell ref="J214:J215"/>
    <mergeCell ref="A220:A221"/>
    <mergeCell ref="B220:B221"/>
    <mergeCell ref="J220:J221"/>
    <mergeCell ref="J218:J219"/>
    <mergeCell ref="A208:A209"/>
    <mergeCell ref="B208:B209"/>
    <mergeCell ref="J208:J209"/>
    <mergeCell ref="A190:A191"/>
    <mergeCell ref="B190:B191"/>
    <mergeCell ref="J190:J191"/>
    <mergeCell ref="A192:A193"/>
    <mergeCell ref="B192:B193"/>
    <mergeCell ref="J192:J193"/>
    <mergeCell ref="A186:A187"/>
    <mergeCell ref="B186:B187"/>
    <mergeCell ref="J186:J187"/>
    <mergeCell ref="A188:A189"/>
    <mergeCell ref="B188:B189"/>
    <mergeCell ref="J188:J189"/>
    <mergeCell ref="A202:A203"/>
    <mergeCell ref="B202:B203"/>
    <mergeCell ref="J202:J203"/>
    <mergeCell ref="A206:A207"/>
    <mergeCell ref="B206:B207"/>
    <mergeCell ref="J206:J207"/>
    <mergeCell ref="J160:J161"/>
    <mergeCell ref="A154:A155"/>
    <mergeCell ref="B154:B155"/>
    <mergeCell ref="J154:J155"/>
    <mergeCell ref="A156:A157"/>
    <mergeCell ref="B156:B157"/>
    <mergeCell ref="J156:J157"/>
    <mergeCell ref="A180:A181"/>
    <mergeCell ref="B180:B181"/>
    <mergeCell ref="J180:J181"/>
    <mergeCell ref="A184:A185"/>
    <mergeCell ref="B184:B185"/>
    <mergeCell ref="J184:J185"/>
    <mergeCell ref="A174:A175"/>
    <mergeCell ref="B174:B175"/>
    <mergeCell ref="J174:J175"/>
    <mergeCell ref="A176:A177"/>
    <mergeCell ref="B176:B177"/>
    <mergeCell ref="J176:J177"/>
    <mergeCell ref="A170:A171"/>
    <mergeCell ref="B170:B171"/>
    <mergeCell ref="J170:J171"/>
    <mergeCell ref="A172:A173"/>
    <mergeCell ref="B172:B173"/>
    <mergeCell ref="J172:J173"/>
    <mergeCell ref="B162:B163"/>
    <mergeCell ref="J162:J163"/>
    <mergeCell ref="A168:A169"/>
    <mergeCell ref="A178:A179"/>
    <mergeCell ref="B178:B179"/>
    <mergeCell ref="J178:J179"/>
    <mergeCell ref="A166:A167"/>
    <mergeCell ref="A136:A137"/>
    <mergeCell ref="B136:B137"/>
    <mergeCell ref="J136:J137"/>
    <mergeCell ref="A130:A131"/>
    <mergeCell ref="B130:B131"/>
    <mergeCell ref="J130:J131"/>
    <mergeCell ref="A132:A133"/>
    <mergeCell ref="B132:B133"/>
    <mergeCell ref="J132:J133"/>
    <mergeCell ref="J120:J121"/>
    <mergeCell ref="B120:B121"/>
    <mergeCell ref="A120:A121"/>
    <mergeCell ref="J118:J119"/>
    <mergeCell ref="B118:B119"/>
    <mergeCell ref="A118:A119"/>
    <mergeCell ref="A126:A127"/>
    <mergeCell ref="B126:B127"/>
    <mergeCell ref="J126:J127"/>
    <mergeCell ref="A128:A129"/>
    <mergeCell ref="B128:B129"/>
    <mergeCell ref="J128:J129"/>
    <mergeCell ref="A122:A123"/>
    <mergeCell ref="B122:B123"/>
    <mergeCell ref="J122:J123"/>
    <mergeCell ref="A124:A125"/>
    <mergeCell ref="B124:B125"/>
    <mergeCell ref="J124:J125"/>
    <mergeCell ref="J116:J117"/>
    <mergeCell ref="B116:B117"/>
    <mergeCell ref="A116:A117"/>
    <mergeCell ref="A134:A135"/>
    <mergeCell ref="B134:B135"/>
    <mergeCell ref="J134:J135"/>
    <mergeCell ref="A104:A105"/>
    <mergeCell ref="B104:B105"/>
    <mergeCell ref="J104:J105"/>
    <mergeCell ref="A98:A99"/>
    <mergeCell ref="B98:B99"/>
    <mergeCell ref="J98:J99"/>
    <mergeCell ref="A100:A101"/>
    <mergeCell ref="B100:B101"/>
    <mergeCell ref="J100:J101"/>
    <mergeCell ref="A94:A95"/>
    <mergeCell ref="B94:B95"/>
    <mergeCell ref="J94:J95"/>
    <mergeCell ref="A96:A97"/>
    <mergeCell ref="B96:B97"/>
    <mergeCell ref="J96:J97"/>
    <mergeCell ref="A114:A115"/>
    <mergeCell ref="B114:B115"/>
    <mergeCell ref="J114:J115"/>
    <mergeCell ref="B112:B113"/>
    <mergeCell ref="J112:J113"/>
    <mergeCell ref="J106:J107"/>
    <mergeCell ref="B106:B107"/>
    <mergeCell ref="A106:A107"/>
    <mergeCell ref="A110:A111"/>
    <mergeCell ref="J108:J109"/>
    <mergeCell ref="B108:B109"/>
    <mergeCell ref="B88:B89"/>
    <mergeCell ref="B90:B91"/>
    <mergeCell ref="J86:J87"/>
    <mergeCell ref="J88:J89"/>
    <mergeCell ref="J90:J91"/>
    <mergeCell ref="A80:A81"/>
    <mergeCell ref="B80:B81"/>
    <mergeCell ref="J80:J81"/>
    <mergeCell ref="A66:A67"/>
    <mergeCell ref="A68:A69"/>
    <mergeCell ref="A70:A71"/>
    <mergeCell ref="A72:A73"/>
    <mergeCell ref="B66:B67"/>
    <mergeCell ref="B68:B69"/>
    <mergeCell ref="B70:B71"/>
    <mergeCell ref="B72:B73"/>
    <mergeCell ref="J66:J67"/>
    <mergeCell ref="J84:J85"/>
    <mergeCell ref="B16:B17"/>
    <mergeCell ref="A16:A17"/>
    <mergeCell ref="J14:J15"/>
    <mergeCell ref="J68:J69"/>
    <mergeCell ref="J70:J71"/>
    <mergeCell ref="J72:J73"/>
    <mergeCell ref="A82:A83"/>
    <mergeCell ref="B82:B83"/>
    <mergeCell ref="J82:J83"/>
    <mergeCell ref="A76:A77"/>
    <mergeCell ref="B76:B77"/>
    <mergeCell ref="J76:J77"/>
    <mergeCell ref="A78:A79"/>
    <mergeCell ref="B78:B79"/>
    <mergeCell ref="J78:J79"/>
    <mergeCell ref="A38:A39"/>
    <mergeCell ref="B38:B39"/>
    <mergeCell ref="J38:J39"/>
    <mergeCell ref="A40:A41"/>
    <mergeCell ref="B40:B41"/>
    <mergeCell ref="J40:J41"/>
    <mergeCell ref="A60:A61"/>
    <mergeCell ref="B60:B61"/>
    <mergeCell ref="J60:J61"/>
    <mergeCell ref="J46:J47"/>
    <mergeCell ref="J48:J49"/>
    <mergeCell ref="J50:J51"/>
    <mergeCell ref="A52:A53"/>
    <mergeCell ref="B52:B53"/>
    <mergeCell ref="J52:J53"/>
    <mergeCell ref="A4:A6"/>
    <mergeCell ref="B4:B6"/>
    <mergeCell ref="C4:C6"/>
    <mergeCell ref="D4:D6"/>
    <mergeCell ref="E4:I4"/>
    <mergeCell ref="J4:J6"/>
    <mergeCell ref="E5:E6"/>
    <mergeCell ref="F5:F6"/>
    <mergeCell ref="G5:I5"/>
    <mergeCell ref="A7:A10"/>
    <mergeCell ref="B7:B10"/>
    <mergeCell ref="J7:J10"/>
    <mergeCell ref="A11:B11"/>
    <mergeCell ref="C11:I11"/>
    <mergeCell ref="A30:A31"/>
    <mergeCell ref="B30:B31"/>
    <mergeCell ref="J30:J31"/>
    <mergeCell ref="J20:J21"/>
    <mergeCell ref="B20:B21"/>
    <mergeCell ref="A20:A21"/>
    <mergeCell ref="J18:J19"/>
    <mergeCell ref="B18:B19"/>
    <mergeCell ref="A18:A19"/>
    <mergeCell ref="B14:B15"/>
    <mergeCell ref="A14:A15"/>
    <mergeCell ref="J12:J13"/>
    <mergeCell ref="B12:B13"/>
    <mergeCell ref="J26:J27"/>
    <mergeCell ref="B26:B27"/>
    <mergeCell ref="A26:A27"/>
    <mergeCell ref="A12:A13"/>
    <mergeCell ref="J16:J17"/>
    <mergeCell ref="A142:A143"/>
    <mergeCell ref="J142:J143"/>
    <mergeCell ref="A28:A29"/>
    <mergeCell ref="B28:B29"/>
    <mergeCell ref="J28:J29"/>
    <mergeCell ref="A36:A37"/>
    <mergeCell ref="B36:B37"/>
    <mergeCell ref="J36:J37"/>
    <mergeCell ref="A44:A45"/>
    <mergeCell ref="B44:B45"/>
    <mergeCell ref="J44:J45"/>
    <mergeCell ref="A34:A35"/>
    <mergeCell ref="B34:B35"/>
    <mergeCell ref="J34:J35"/>
    <mergeCell ref="A32:A33"/>
    <mergeCell ref="B32:B33"/>
    <mergeCell ref="J32:J33"/>
    <mergeCell ref="A112:A113"/>
    <mergeCell ref="J110:J111"/>
    <mergeCell ref="B110:B111"/>
    <mergeCell ref="A108:A109"/>
    <mergeCell ref="J58:J59"/>
    <mergeCell ref="A54:A55"/>
    <mergeCell ref="B54:B55"/>
    <mergeCell ref="A102:A103"/>
    <mergeCell ref="B102:B103"/>
    <mergeCell ref="A84:A85"/>
    <mergeCell ref="A86:A87"/>
    <mergeCell ref="A88:A89"/>
    <mergeCell ref="A90:A91"/>
    <mergeCell ref="B84:B85"/>
    <mergeCell ref="B86:B87"/>
    <mergeCell ref="J150:J151"/>
    <mergeCell ref="A148:A149"/>
    <mergeCell ref="B148:B149"/>
    <mergeCell ref="J148:J149"/>
    <mergeCell ref="J24:J25"/>
    <mergeCell ref="B24:B25"/>
    <mergeCell ref="A24:A25"/>
    <mergeCell ref="J22:J23"/>
    <mergeCell ref="A46:A47"/>
    <mergeCell ref="A48:A49"/>
    <mergeCell ref="A50:A51"/>
    <mergeCell ref="B46:B47"/>
    <mergeCell ref="B48:B49"/>
    <mergeCell ref="B50:B51"/>
    <mergeCell ref="B22:B23"/>
    <mergeCell ref="A22:A23"/>
    <mergeCell ref="A42:A43"/>
    <mergeCell ref="B42:B43"/>
    <mergeCell ref="J42:J43"/>
    <mergeCell ref="A62:A63"/>
    <mergeCell ref="B62:B63"/>
    <mergeCell ref="J62:J63"/>
    <mergeCell ref="A56:A57"/>
    <mergeCell ref="B56:B57"/>
    <mergeCell ref="J56:J57"/>
    <mergeCell ref="A58:A59"/>
    <mergeCell ref="B58:B59"/>
    <mergeCell ref="A74:A75"/>
    <mergeCell ref="B74:B75"/>
    <mergeCell ref="J102:J103"/>
    <mergeCell ref="J54:J55"/>
    <mergeCell ref="J74:J75"/>
    <mergeCell ref="A162:A163"/>
    <mergeCell ref="A64:A65"/>
    <mergeCell ref="B64:B65"/>
    <mergeCell ref="J64:J65"/>
    <mergeCell ref="B168:B169"/>
    <mergeCell ref="J168:J169"/>
    <mergeCell ref="A158:A159"/>
    <mergeCell ref="B158:B159"/>
    <mergeCell ref="J158:J159"/>
    <mergeCell ref="A160:A161"/>
    <mergeCell ref="B160:B161"/>
    <mergeCell ref="J262:J263"/>
    <mergeCell ref="J254:J255"/>
    <mergeCell ref="A284:A287"/>
    <mergeCell ref="B284:B287"/>
    <mergeCell ref="J140:J141"/>
    <mergeCell ref="B140:B141"/>
    <mergeCell ref="A140:A141"/>
    <mergeCell ref="A268:A269"/>
    <mergeCell ref="B268:B269"/>
    <mergeCell ref="J144:J145"/>
    <mergeCell ref="J146:J147"/>
    <mergeCell ref="B142:B143"/>
    <mergeCell ref="B144:B145"/>
    <mergeCell ref="A144:A145"/>
    <mergeCell ref="B146:B147"/>
    <mergeCell ref="B166:B167"/>
    <mergeCell ref="A164:A165"/>
    <mergeCell ref="B164:B165"/>
    <mergeCell ref="A146:A147"/>
    <mergeCell ref="A150:A151"/>
    <mergeCell ref="B150:B151"/>
    <mergeCell ref="J164:J165"/>
    <mergeCell ref="A1240:A1241"/>
    <mergeCell ref="B1240:B1241"/>
    <mergeCell ref="J1240:J1241"/>
    <mergeCell ref="A692:A695"/>
    <mergeCell ref="B692:B695"/>
    <mergeCell ref="J692:J695"/>
    <mergeCell ref="K404:N404"/>
    <mergeCell ref="J416:J417"/>
    <mergeCell ref="B138:B139"/>
    <mergeCell ref="A138:A139"/>
    <mergeCell ref="J138:J139"/>
    <mergeCell ref="J194:J195"/>
    <mergeCell ref="A194:A195"/>
    <mergeCell ref="B194:B195"/>
    <mergeCell ref="A196:A197"/>
    <mergeCell ref="A198:A199"/>
    <mergeCell ref="A200:A201"/>
    <mergeCell ref="A204:A205"/>
    <mergeCell ref="B196:B197"/>
    <mergeCell ref="J196:J197"/>
    <mergeCell ref="B198:B199"/>
    <mergeCell ref="J198:J199"/>
    <mergeCell ref="B200:B201"/>
    <mergeCell ref="J200:J201"/>
    <mergeCell ref="B204:B205"/>
    <mergeCell ref="J204:J205"/>
    <mergeCell ref="A218:A219"/>
    <mergeCell ref="B218:B219"/>
    <mergeCell ref="A152:A153"/>
    <mergeCell ref="B152:B153"/>
    <mergeCell ref="J152:J153"/>
  </mergeCells>
  <pageMargins left="0.51181102362204722" right="0.51181102362204722" top="0.35433070866141736" bottom="0.35433070866141736" header="0.31496062992125984" footer="0.31496062992125984"/>
  <pageSetup paperSize="9" fitToHeight="75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2014-12-01T14:31:02Z</dcterms:modified>
</cp:coreProperties>
</file>